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495" documentId="13_ncr:1_{F6CB121F-512D-4AA6-A0C1-0FB36C537598}" xr6:coauthVersionLast="47" xr6:coauthVersionMax="47" xr10:uidLastSave="{5676D22A-8FF6-4AE3-B1C8-2EA1A75B48C0}"/>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3" i="5" l="1"/>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<sst xmlns="http://schemas.openxmlformats.org/spreadsheetml/2006/main" count="178577" uniqueCount="39074">
  <si>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</si>
  <si>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</si>
  <si>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</si>
  <si>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</si>
  <si>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</si>
  <si>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</si>
  <si>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</si>
  <si>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</si>
  <si>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</si>
  <si>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</si>
  <si>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</si>
  <si>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</si>
  <si>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</si>
  <si>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</si>
  <si>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</si>
  <si>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</si>
  <si>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</si>
  <si>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</si>
  <si>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</si>
  <si>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</si>
  <si>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</si>
  <si>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</si>
  <si>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</si>
  <si>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</si>
  <si>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</si>
  <si>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</si>
  <si>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</si>
  <si>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</si>
  <si>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</si>
  <si>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</si>
  <si>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</si>
  <si>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</si>
  <si>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</si>
  <si>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</si>
  <si>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</si>
  <si>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</si>
  <si>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</si>
  <si>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</si>
  <si>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</si>
  <si>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</si>
  <si>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</si>
  <si>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</si>
  <si>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</si>
  <si>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</si>
  <si>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</si>
  <si>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</si>
  <si>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</si>
  <si>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</si>
  <si>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</si>
  <si>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</si>
  <si>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</si>
  <si>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</si>
  <si>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</si>
  <si>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</si>
  <si>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</si>
  <si>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</si>
  <si>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</si>
  <si>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</si>
  <si>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</si>
  <si>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</si>
  <si>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</si>
  <si>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</si>
  <si>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</si>
  <si>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</si>
  <si>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</si>
  <si>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</si>
  <si>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</si>
  <si>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</si>
  <si>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</si>
  <si>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</si>
  <si>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</si>
  <si>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</si>
  <si>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</si>
  <si>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</si>
  <si>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</si>
  <si>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</si>
  <si>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</si>
  <si>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</si>
  <si>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</si>
  <si>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</si>
  <si>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</si>
  <si>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</si>
  <si>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</si>
  <si>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</si>
  <si>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</si>
  <si>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</si>
  <si>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</si>
  <si>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</si>
  <si>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</si>
  <si>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</si>
  <si>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</si>
  <si>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</si>
  <si>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</si>
  <si>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</si>
  <si>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</si>
  <si>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</si>
  <si>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</si>
  <si>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</si>
  <si>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</si>
  <si>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</si>
  <si>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</si>
  <si>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</si>
  <si>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</si>
  <si>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</si>
  <si>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</si>
  <si>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</si>
  <si>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</si>
  <si>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</si>
  <si>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</si>
  <si>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</si>
  <si>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</si>
  <si>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</si>
  <si>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</si>
  <si>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</si>
  <si>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</si>
  <si>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</si>
  <si>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</si>
  <si>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</si>
  <si>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</si>
  <si>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</si>
  <si>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</si>
  <si>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</si>
  <si>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</si>
  <si>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</si>
  <si>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</si>
  <si>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</si>
  <si>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</si>
  <si>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</si>
  <si>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</si>
  <si>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</si>
  <si>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</si>
  <si>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</si>
  <si>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</si>
  <si>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</si>
  <si>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</si>
  <si>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</si>
  <si>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</si>
  <si>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</si>
  <si>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</si>
  <si>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</si>
  <si>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</si>
  <si>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</si>
  <si>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</si>
  <si>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</si>
  <si>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</si>
  <si>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</si>
  <si>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</si>
  <si>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</si>
  <si>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</si>
  <si>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</si>
  <si>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</si>
  <si>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</si>
  <si>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</si>
  <si>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</si>
  <si>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</si>
  <si>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</si>
  <si>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</si>
  <si>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</si>
  <si>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</si>
  <si>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</si>
  <si>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</si>
  <si>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</si>
  <si>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</si>
  <si>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</si>
  <si>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</si>
  <si>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</si>
  <si>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</si>
  <si>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</si>
  <si>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</si>
  <si>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</si>
  <si>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</si>
  <si>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</si>
  <si>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</si>
  <si>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</si>
  <si>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</si>
  <si>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</si>
  <si>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</si>
  <si>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</si>
  <si>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</si>
  <si>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</si>
  <si>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</si>
  <si>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</si>
  <si>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</si>
  <si>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</si>
  <si>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</si>
  <si>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</si>
  <si>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</si>
  <si>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</si>
  <si>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</si>
  <si>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</si>
  <si>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</si>
  <si>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</si>
  <si>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</si>
  <si>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</si>
  <si>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</si>
  <si>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</si>
  <si>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</si>
  <si>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</si>
  <si>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</si>
  <si>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</si>
  <si>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</si>
  <si>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</si>
  <si>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</si>
  <si>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</si>
  <si>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</si>
  <si>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</si>
  <si>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</si>
  <si>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</si>
  <si>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</si>
  <si>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</si>
  <si>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</si>
  <si>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</si>
  <si>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</si>
  <si>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</si>
  <si>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</si>
  <si>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</si>
  <si>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</si>
  <si>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</si>
  <si>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</si>
  <si>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</si>
  <si>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</si>
  <si>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</si>
  <si>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</si>
  <si>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</si>
  <si>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</si>
  <si>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</si>
  <si>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</si>
  <si>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</si>
  <si>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</si>
  <si>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</si>
  <si>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</si>
  <si>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</si>
  <si>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</si>
  <si>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</si>
  <si>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</si>
  <si>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</si>
  <si>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</si>
  <si>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</si>
  <si>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</si>
  <si>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</si>
  <si>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</si>
  <si>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</si>
  <si>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</si>
  <si>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</si>
  <si>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</si>
  <si>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</si>
  <si>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</si>
  <si>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</si>
  <si>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</si>
  <si>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</si>
  <si>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</si>
  <si>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</si>
  <si>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</si>
  <si>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</si>
  <si>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</si>
  <si>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</si>
  <si>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</si>
  <si>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</si>
  <si>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</si>
  <si>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</si>
  <si>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</si>
  <si>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</si>
  <si>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</si>
  <si>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</si>
  <si>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</si>
  <si>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</si>
  <si>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</si>
  <si>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</si>
  <si>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</si>
  <si>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</si>
  <si>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</si>
  <si>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</si>
  <si>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</si>
  <si>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</si>
  <si>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</si>
  <si>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</si>
  <si>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</si>
  <si>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</si>
  <si>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</si>
  <si>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</si>
  <si>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</si>
  <si>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</si>
  <si>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</si>
  <si>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</si>
  <si>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</si>
  <si>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</si>
  <si>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</si>
  <si>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</si>
  <si>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</si>
  <si>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</si>
  <si>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</si>
  <si>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</si>
  <si>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</si>
  <si>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</si>
  <si>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</si>
  <si>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</si>
  <si>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</si>
  <si>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</si>
  <si>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</si>
  <si>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</si>
  <si>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</si>
  <si>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</si>
  <si>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</si>
  <si>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</si>
  <si>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</si>
  <si>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</si>
  <si>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</si>
  <si>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</si>
  <si>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</si>
  <si>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</si>
  <si>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</si>
  <si>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</si>
  <si>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</si>
  <si>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</si>
  <si>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</si>
  <si>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</si>
  <si>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</si>
  <si>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</si>
  <si>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</si>
  <si>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</si>
  <si>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</si>
  <si>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</si>
  <si>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</si>
  <si>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</si>
  <si>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</si>
  <si>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</si>
  <si>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</si>
  <si>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</si>
  <si>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</si>
  <si>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</si>
  <si>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</si>
  <si>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</si>
  <si>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</si>
  <si>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</si>
  <si>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</si>
  <si>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</si>
  <si>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</si>
  <si>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</si>
  <si>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</si>
  <si>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</si>
  <si>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</si>
  <si>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</si>
  <si>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</si>
  <si>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</si>
  <si>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</si>
  <si>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</si>
  <si>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</si>
  <si>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</si>
  <si>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</si>
  <si>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</si>
  <si>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</si>
  <si>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</si>
  <si>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</si>
  <si>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</si>
  <si>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</si>
  <si>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</si>
  <si>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</si>
  <si>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</si>
  <si>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</si>
  <si>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</si>
  <si>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</si>
  <si>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</si>
  <si>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</si>
  <si>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</si>
  <si>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</si>
  <si>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</si>
  <si>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</si>
  <si>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</si>
  <si>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</si>
  <si>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</si>
  <si>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</si>
  <si>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</si>
  <si>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</si>
  <si>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</si>
  <si>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</si>
  <si>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</si>
  <si>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</si>
  <si>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</si>
  <si>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</si>
  <si>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</si>
  <si>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</si>
  <si>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</si>
  <si>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</si>
  <si>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</si>
  <si>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</si>
  <si>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</si>
  <si>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</si>
  <si>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</si>
  <si>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</si>
  <si>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</si>
  <si>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</si>
  <si>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</si>
  <si>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</si>
  <si>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</si>
  <si>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</si>
  <si>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</si>
  <si>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</si>
  <si>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</si>
  <si>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</si>
  <si>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</si>
  <si>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</si>
  <si>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</si>
  <si>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</si>
  <si>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</si>
  <si>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</si>
  <si>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</si>
  <si>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</si>
  <si>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</si>
  <si>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</si>
  <si>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</si>
  <si>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</si>
  <si>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</si>
  <si>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</si>
  <si>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</si>
  <si>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</si>
  <si>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</si>
  <si>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</si>
  <si>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</si>
  <si>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</si>
  <si>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</si>
  <si>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</si>
  <si>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</si>
  <si>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</si>
  <si>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</si>
  <si>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</si>
  <si>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</si>
  <si>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</si>
  <si>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</si>
  <si>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</si>
  <si>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</si>
  <si>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</si>
  <si>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</si>
  <si>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</si>
  <si>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</si>
  <si>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</si>
  <si>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</si>
  <si>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</si>
  <si>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</si>
  <si>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</si>
  <si>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</si>
  <si>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</si>
  <si>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</si>
  <si>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</si>
  <si>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</si>
  <si>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</si>
  <si>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</si>
  <si>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</si>
  <si>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</si>
  <si>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</si>
  <si>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</si>
  <si>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</si>
  <si>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</si>
  <si>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</si>
  <si>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</si>
  <si>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</si>
  <si>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</si>
  <si>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</si>
  <si>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</si>
  <si>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</si>
  <si>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</si>
  <si>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</si>
  <si>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</si>
  <si>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</si>
  <si>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</si>
  <si>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</si>
  <si>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</si>
  <si>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</si>
  <si>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</si>
  <si>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</si>
  <si>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</si>
  <si>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</si>
  <si>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</si>
  <si>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</si>
  <si>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</si>
  <si>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</si>
  <si>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</si>
  <si>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</si>
  <si>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</si>
  <si>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</si>
  <si>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</si>
  <si>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</si>
  <si>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</si>
  <si>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</si>
  <si>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</si>
  <si>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</si>
  <si>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</si>
  <si>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</si>
  <si>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</si>
  <si>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</si>
  <si>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</si>
  <si>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</si>
  <si>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</si>
  <si>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</si>
  <si>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</si>
  <si>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</si>
  <si>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</si>
  <si>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</si>
  <si>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</si>
  <si>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</si>
  <si>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</si>
  <si>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</si>
  <si>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</si>
  <si>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</si>
  <si>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</si>
  <si>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</si>
  <si>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</si>
  <si>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</si>
  <si>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</si>
  <si>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</si>
  <si>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</si>
  <si>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</si>
  <si>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</si>
  <si>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</si>
  <si>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</si>
  <si>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</si>
  <si>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</si>
  <si>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</si>
  <si>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</si>
  <si>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</si>
  <si>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</si>
  <si>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</si>
  <si>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</si>
  <si>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</si>
  <si>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</si>
  <si>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</si>
  <si>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</si>
  <si>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</si>
  <si>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</si>
  <si>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</si>
  <si>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</si>
  <si>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</si>
  <si>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</si>
  <si>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</si>
  <si>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</si>
  <si>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</si>
  <si>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</si>
  <si>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</si>
  <si>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</si>
  <si>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</si>
  <si>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</si>
  <si>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</si>
  <si>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</si>
  <si>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</si>
  <si>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</si>
  <si>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</si>
  <si>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</si>
  <si>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</si>
  <si>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</si>
  <si>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</si>
  <si>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</si>
  <si>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</si>
  <si>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</si>
  <si>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</si>
  <si>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</si>
  <si>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</si>
  <si>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</si>
  <si>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</si>
  <si>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</si>
  <si>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</si>
  <si>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</si>
  <si>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</si>
  <si>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</si>
  <si>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</si>
  <si>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</si>
  <si>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</si>
  <si>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</si>
  <si>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</si>
  <si>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</si>
  <si>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</si>
  <si>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</si>
  <si>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</si>
  <si>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</si>
  <si>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</si>
  <si>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</si>
  <si>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</si>
  <si>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</si>
  <si>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</si>
  <si>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</si>
  <si>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</si>
  <si>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</si>
  <si>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</si>
  <si>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</si>
  <si>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</si>
  <si>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</si>
  <si>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</si>
  <si>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</si>
  <si>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</si>
  <si>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</si>
  <si>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</si>
  <si>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</si>
  <si>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</si>
  <si>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</si>
  <si>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</si>
  <si>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</si>
  <si>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</si>
  <si>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</si>
  <si>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</si>
  <si>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</si>
  <si>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</si>
  <si>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</si>
  <si>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</si>
  <si>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</si>
  <si>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</si>
  <si>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</si>
  <si>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</si>
  <si>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</si>
  <si>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</si>
  <si>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</si>
  <si>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</si>
  <si>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</si>
  <si>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</si>
  <si>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</si>
  <si>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</si>
  <si>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</si>
  <si>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</si>
  <si>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</si>
  <si>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</si>
  <si>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</si>
  <si>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</si>
  <si>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</si>
  <si>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</si>
  <si>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</si>
  <si>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</si>
  <si>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</si>
  <si>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</si>
  <si>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</si>
  <si>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</si>
  <si>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</si>
  <si>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</si>
  <si>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</si>
  <si>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</si>
  <si>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</si>
  <si>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</si>
  <si>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</si>
  <si>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</si>
  <si>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</si>
  <si>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</si>
  <si>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</si>
  <si>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</si>
  <si>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</si>
  <si>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</si>
  <si>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</si>
  <si>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</si>
  <si>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</si>
  <si>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</si>
  <si>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</si>
  <si>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</si>
  <si>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</si>
  <si>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</si>
  <si>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</si>
  <si>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</si>
  <si>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</si>
  <si>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</si>
  <si>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</si>
  <si>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</si>
  <si>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</si>
  <si>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</si>
  <si>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</si>
  <si>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</si>
  <si>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</si>
  <si>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</si>
  <si>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</si>
  <si>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</si>
  <si>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</si>
  <si>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</si>
  <si>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</si>
  <si>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</si>
  <si>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</si>
  <si>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</si>
  <si>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</si>
  <si>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</si>
  <si>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</si>
  <si>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</si>
  <si>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</si>
  <si>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</si>
  <si>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</si>
  <si>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</si>
  <si>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</si>
  <si>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</si>
  <si>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</si>
  <si>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</si>
  <si>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</si>
  <si>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</si>
  <si>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</si>
  <si>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</si>
  <si>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</si>
  <si>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</si>
  <si>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</si>
  <si>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</si>
  <si>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</si>
  <si>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</si>
  <si>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</si>
  <si>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</si>
  <si>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</si>
  <si>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</si>
  <si>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</si>
  <si>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</si>
  <si>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</si>
  <si>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</si>
  <si>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</si>
  <si>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</si>
  <si>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</si>
  <si>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</si>
  <si>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</si>
  <si>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</si>
  <si>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</si>
  <si>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</si>
  <si>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</si>
  <si>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</si>
  <si>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</si>
  <si>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</si>
  <si>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</si>
  <si>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</si>
  <si>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</si>
  <si>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</si>
  <si>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</si>
  <si>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</si>
  <si>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</si>
  <si>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</si>
  <si>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</si>
  <si>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</si>
  <si>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</si>
  <si>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</si>
  <si>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</si>
  <si>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</si>
  <si>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</si>
  <si>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</si>
  <si>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</si>
  <si>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</si>
  <si>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</si>
  <si>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</si>
  <si>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</si>
  <si>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</si>
  <si>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</si>
  <si>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</si>
  <si>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</si>
  <si>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</si>
  <si>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</si>
  <si>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</si>
  <si>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</si>
  <si>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</si>
  <si>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</si>
  <si>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</si>
  <si>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</si>
  <si>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</si>
  <si>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</si>
  <si>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</si>
  <si>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</si>
  <si>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</si>
  <si>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</si>
  <si>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</si>
  <si>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</si>
  <si>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</si>
  <si>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</si>
  <si>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</si>
  <si>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</si>
  <si>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</si>
  <si>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</si>
  <si>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</si>
  <si>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</si>
  <si>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</si>
  <si>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</si>
  <si>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</si>
  <si>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</si>
  <si>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</si>
  <si>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</si>
  <si>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</si>
  <si>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</si>
  <si>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</si>
  <si>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</si>
  <si>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</si>
  <si>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</si>
  <si>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</si>
  <si>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</si>
  <si>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</si>
  <si>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</si>
  <si>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</si>
  <si>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</si>
  <si>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</si>
  <si>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</si>
  <si>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</si>
  <si>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</si>
  <si>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</si>
  <si>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</si>
  <si>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</si>
  <si>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</si>
  <si>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</si>
  <si>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</si>
  <si>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</si>
  <si>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</si>
  <si>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</si>
  <si>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</si>
  <si>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</si>
  <si>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</si>
  <si>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</si>
  <si>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</si>
  <si>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</si>
  <si>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</si>
  <si>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</si>
  <si>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</si>
  <si>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</si>
  <si>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</si>
  <si>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</si>
  <si>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</si>
  <si>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</si>
  <si>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</si>
  <si>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</si>
  <si>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</si>
  <si>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</si>
  <si>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</si>
  <si>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</si>
  <si>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</si>
  <si>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</si>
  <si>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</si>
  <si>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</si>
  <si>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</si>
  <si>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</si>
  <si>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</si>
  <si>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</si>
  <si>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</si>
  <si>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</si>
  <si>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</si>
  <si>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</si>
  <si>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</si>
  <si>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</si>
  <si>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</si>
  <si>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</si>
  <si>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</si>
  <si>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</si>
  <si>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</si>
  <si>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</si>
  <si>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</si>
  <si>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</si>
  <si>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</si>
  <si>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</si>
  <si>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</si>
  <si>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</si>
  <si>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</si>
  <si>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</si>
  <si>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</si>
  <si>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</si>
  <si>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</si>
  <si>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</si>
  <si>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</si>
  <si>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</si>
  <si>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</si>
  <si>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</si>
  <si>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</si>
  <si>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</si>
  <si>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</si>
  <si>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</si>
  <si>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</si>
  <si>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</si>
  <si>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</si>
  <si>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</si>
  <si>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</si>
  <si>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</si>
  <si>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</si>
  <si>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</si>
  <si>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</si>
  <si>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</si>
  <si>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</si>
  <si>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</si>
  <si>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</si>
  <si>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</si>
  <si>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</si>
  <si>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</si>
  <si>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</si>
  <si>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</si>
  <si>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</si>
  <si>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</si>
  <si>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</si>
  <si>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</si>
  <si>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</si>
  <si>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</si>
  <si>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</si>
  <si>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</si>
  <si>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</si>
  <si>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</si>
  <si>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</si>
  <si>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</si>
  <si>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</si>
  <si>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</si>
  <si>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</si>
  <si>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</si>
  <si>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</si>
  <si>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</si>
  <si>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</si>
  <si>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</si>
  <si>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</si>
  <si>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</si>
  <si>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</si>
  <si>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</si>
  <si>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</si>
  <si>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</si>
  <si>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</si>
  <si>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</si>
  <si>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</si>
  <si>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</si>
  <si>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</si>
  <si>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</si>
  <si>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</si>
  <si>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</si>
  <si>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</si>
  <si>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</si>
  <si>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</si>
  <si>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</si>
  <si>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</si>
  <si>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</si>
  <si>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</si>
  <si>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</si>
  <si>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</si>
  <si>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</si>
  <si>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</si>
  <si>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</si>
  <si>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</si>
  <si>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</si>
  <si>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</si>
  <si>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</si>
  <si>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</si>
  <si>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</si>
  <si>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</si>
  <si>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</si>
  <si>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</si>
  <si>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</si>
  <si>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</si>
  <si>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</si>
  <si>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</si>
  <si>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</si>
  <si>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</si>
  <si>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</si>
  <si>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</si>
  <si>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</si>
  <si>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</si>
  <si>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</si>
  <si>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</si>
  <si>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</si>
  <si>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</si>
  <si>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</si>
  <si>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</si>
  <si>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</si>
  <si>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</si>
  <si>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</si>
  <si>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</si>
  <si>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</si>
  <si>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</si>
  <si>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</si>
  <si>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</si>
  <si>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</si>
  <si>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</si>
  <si>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</si>
  <si>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</si>
  <si>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</si>
  <si>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</si>
  <si>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</si>
  <si>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</si>
  <si>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</si>
  <si>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</si>
  <si>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</si>
  <si>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</si>
  <si>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</si>
  <si>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</si>
  <si>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</si>
  <si>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</si>
  <si>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</si>
  <si>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</si>
  <si>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</si>
  <si>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</si>
  <si>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</si>
  <si>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</si>
  <si>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</si>
  <si>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</si>
  <si>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</si>
  <si>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</si>
  <si>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</si>
  <si>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</si>
  <si>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</si>
  <si>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</si>
  <si>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</si>
  <si>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</si>
  <si>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</si>
  <si>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</si>
  <si>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</si>
  <si>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</si>
  <si>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</si>
  <si>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</si>
  <si>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</si>
  <si>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</si>
  <si>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</si>
  <si>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</si>
  <si>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</si>
  <si>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</si>
  <si>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</si>
  <si>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</si>
  <si>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</si>
  <si>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</si>
  <si>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</si>
  <si>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</si>
  <si>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</si>
  <si>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</si>
  <si>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</si>
  <si>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</si>
  <si>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</si>
  <si>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</si>
  <si>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</si>
  <si>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</si>
  <si>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</si>
  <si>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</si>
  <si>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</si>
  <si>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</si>
  <si>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</si>
  <si>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</si>
  <si>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</si>
  <si>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</si>
  <si>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</si>
  <si>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</si>
  <si>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</si>
  <si>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</si>
  <si>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</si>
  <si>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</si>
  <si>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</si>
  <si>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</si>
  <si>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</si>
  <si>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</si>
  <si>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</si>
  <si>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</si>
  <si>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</si>
  <si>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</si>
  <si>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</si>
  <si>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</si>
  <si>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</si>
  <si>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</si>
  <si>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</si>
  <si>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</si>
  <si>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</si>
  <si>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</si>
  <si>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</si>
  <si>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</si>
  <si>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</si>
  <si>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</si>
  <si>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</si>
  <si>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</si>
  <si>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</si>
  <si>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</si>
  <si>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</si>
  <si>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</si>
  <si>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</si>
  <si>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</si>
  <si>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</si>
  <si>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</si>
  <si>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</si>
  <si>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</si>
  <si>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</si>
  <si>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</si>
  <si>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</si>
  <si>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</si>
  <si>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</si>
  <si>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</si>
  <si>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</si>
  <si>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</si>
  <si>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</si>
  <si>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</si>
  <si>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</si>
  <si>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</si>
  <si>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</si>
  <si>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</si>
  <si>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</si>
  <si>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</si>
  <si>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</si>
  <si>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</si>
  <si>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</si>
  <si>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</si>
  <si>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</si>
  <si>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</si>
  <si>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</si>
  <si>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</si>
  <si>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</si>
  <si>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</si>
  <si>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</si>
  <si>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</si>
  <si>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</si>
  <si>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</si>
  <si>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</si>
  <si>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</si>
  <si>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</si>
  <si>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</si>
  <si>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</si>
  <si>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</si>
  <si>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</si>
  <si>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</si>
  <si>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</si>
  <si>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</si>
  <si>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</si>
  <si>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</si>
  <si>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</si>
  <si>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</si>
  <si>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</si>
  <si>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</si>
  <si>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</si>
  <si>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</si>
  <si>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</si>
  <si>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</si>
  <si>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</si>
  <si>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</si>
  <si>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</si>
  <si>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</si>
  <si>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</si>
  <si>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</si>
  <si>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</si>
  <si>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</si>
  <si>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</si>
  <si>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</si>
  <si>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</si>
  <si>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</si>
  <si>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</si>
  <si>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</si>
  <si>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</si>
  <si>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</si>
  <si>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</si>
  <si>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</si>
  <si>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</si>
  <si>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</si>
  <si>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</si>
  <si>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</si>
  <si>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</si>
  <si>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</si>
  <si>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</si>
  <si>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</si>
  <si>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</si>
  <si>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</si>
  <si>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</si>
  <si>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</si>
  <si>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</si>
  <si>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</si>
  <si>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</si>
  <si>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</si>
  <si>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</si>
  <si>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</si>
  <si>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</si>
  <si>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</si>
  <si>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</si>
  <si>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</si>
  <si>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</si>
  <si>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</si>
  <si>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</si>
  <si>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</si>
  <si>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</si>
  <si>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</si>
  <si>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</si>
  <si>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</si>
  <si>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</si>
  <si>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</si>
  <si>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</si>
  <si>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</si>
  <si>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</si>
  <si>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</si>
  <si>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</si>
  <si>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</si>
  <si>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</si>
  <si>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</si>
  <si>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</si>
  <si>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</si>
  <si>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</si>
  <si>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</si>
  <si>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</si>
  <si>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</si>
  <si>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</si>
  <si>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</si>
  <si>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</si>
  <si>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</si>
  <si>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</si>
  <si>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</si>
  <si>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</si>
  <si>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</si>
  <si>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</si>
  <si>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</si>
  <si>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</si>
  <si>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</si>
  <si>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</si>
  <si>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</si>
  <si>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</si>
  <si>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</si>
  <si>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</si>
  <si>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</si>
  <si>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</si>
  <si>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</si>
  <si>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</si>
  <si>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</si>
  <si>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</si>
  <si>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</si>
  <si>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</si>
  <si>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</si>
  <si>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</si>
  <si>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</si>
  <si>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</si>
  <si>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</si>
  <si>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</si>
  <si>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</si>
  <si>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</si>
  <si>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</si>
  <si>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</si>
  <si>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</si>
  <si>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</si>
  <si>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</si>
  <si>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</si>
  <si>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</si>
  <si>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</si>
  <si>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</si>
  <si>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</si>
  <si>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</si>
  <si>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</si>
  <si>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</si>
  <si>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</si>
  <si>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</si>
  <si>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</si>
  <si>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</si>
  <si>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</si>
  <si>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</si>
  <si>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</si>
  <si>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</si>
  <si>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</si>
  <si>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</si>
  <si>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</si>
  <si>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</si>
  <si>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</si>
  <si>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</si>
  <si>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</si>
  <si>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</si>
  <si>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</si>
  <si>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</si>
  <si>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</si>
  <si>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</si>
  <si>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</si>
  <si>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</si>
  <si>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</si>
  <si>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</si>
  <si>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</si>
  <si>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</si>
  <si>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</si>
  <si>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</si>
  <si>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</si>
  <si>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</si>
  <si>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</si>
  <si>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</si>
  <si>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</si>
  <si>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</si>
  <si>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</si>
  <si>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</si>
  <si>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</si>
  <si>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</si>
  <si>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</si>
  <si>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</si>
  <si>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</si>
  <si>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</si>
  <si>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</si>
  <si>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</si>
  <si>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</si>
  <si>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</si>
  <si>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</si>
  <si>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</si>
  <si>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</si>
  <si>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</si>
  <si>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</si>
  <si>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</si>
  <si>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</si>
  <si>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</si>
  <si>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</si>
  <si>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</si>
  <si>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</si>
  <si>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</si>
  <si>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</si>
  <si>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</si>
  <si>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</si>
  <si>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</si>
  <si>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</si>
  <si>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</si>
  <si>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</si>
  <si>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</si>
  <si>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</si>
  <si>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</si>
  <si>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</si>
  <si>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</si>
  <si>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</si>
  <si>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</si>
  <si>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</si>
  <si>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</si>
  <si>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</si>
  <si>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</si>
  <si>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</si>
  <si>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</si>
  <si>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</si>
  <si>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</si>
  <si>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</si>
  <si>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</si>
  <si>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</si>
  <si>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</si>
  <si>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</si>
  <si>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</si>
  <si>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</si>
  <si>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</si>
  <si>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</si>
  <si>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</si>
  <si>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</si>
  <si>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</si>
  <si>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</si>
  <si>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</si>
  <si>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</si>
  <si>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</si>
  <si>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</si>
  <si>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</si>
  <si>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</si>
  <si>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</si>
  <si>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</si>
  <si>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</si>
  <si>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</si>
  <si>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</si>
  <si>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</si>
  <si>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</si>
  <si>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</si>
  <si>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</si>
  <si>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</si>
  <si>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</si>
  <si>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</si>
  <si>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</si>
  <si>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</si>
  <si>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</si>
  <si>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</si>
  <si>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</si>
  <si>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</si>
  <si>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</si>
  <si>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</si>
  <si>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</si>
  <si>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</si>
  <si>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</si>
  <si>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</si>
  <si>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</si>
  <si>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</si>
  <si>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</si>
  <si>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</si>
  <si>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</si>
  <si>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</si>
  <si>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</si>
  <si>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</si>
  <si>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</si>
  <si>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</si>
  <si>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</si>
  <si>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</si>
  <si>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</si>
  <si>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</si>
  <si>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</si>
  <si>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</si>
  <si>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</si>
  <si>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</si>
  <si>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</si>
  <si>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</si>
  <si>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</si>
  <si>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</si>
  <si>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</si>
  <si>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</si>
  <si>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</si>
  <si>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</si>
  <si>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</si>
  <si>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</si>
  <si>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</si>
  <si>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</si>
  <si>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</si>
  <si>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</si>
  <si>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</si>
  <si>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</si>
  <si>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</si>
  <si>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</si>
  <si>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</si>
  <si>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</si>
  <si>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</si>
  <si>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</si>
  <si>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</si>
  <si>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</si>
  <si>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</si>
  <si>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</si>
  <si>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</si>
  <si>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</si>
  <si>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</si>
  <si>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</si>
  <si>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</si>
  <si>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</si>
  <si>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</si>
  <si>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</si>
  <si>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</si>
  <si>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</si>
  <si>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</si>
  <si>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</si>
  <si>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</si>
  <si>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</si>
  <si>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</si>
  <si>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</si>
  <si>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</si>
  <si>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</si>
  <si>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</si>
  <si>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</si>
  <si>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</si>
  <si>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</si>
  <si>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</si>
  <si>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</si>
  <si>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</si>
  <si>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</si>
  <si>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</si>
  <si>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</si>
  <si>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</si>
  <si>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</si>
  <si>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</si>
  <si>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</si>
  <si>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</si>
  <si>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</si>
  <si>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</si>
  <si>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</si>
  <si>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</si>
  <si>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</si>
  <si>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</si>
  <si>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</si>
  <si>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</si>
  <si>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</si>
  <si>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</si>
  <si>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</si>
  <si>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</si>
  <si>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</si>
  <si>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</si>
  <si>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</si>
  <si>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</si>
  <si>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</si>
  <si>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</si>
  <si>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</si>
  <si>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</si>
  <si>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</si>
  <si>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</si>
  <si>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</si>
  <si>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</si>
  <si>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</si>
  <si>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</si>
  <si>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</si>
  <si>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</si>
  <si>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</si>
  <si>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</si>
  <si>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</si>
  <si>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</si>
  <si>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</si>
  <si>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</si>
  <si>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</si>
  <si>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</si>
  <si>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</si>
  <si>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</si>
  <si>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</si>
  <si>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</si>
  <si>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</si>
  <si>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</si>
  <si>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</si>
  <si>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</si>
  <si>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</si>
  <si>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</si>
  <si>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</si>
  <si>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</si>
  <si>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</si>
  <si>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</si>
  <si>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</si>
  <si>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</si>
  <si>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</si>
  <si>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</si>
  <si>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</si>
  <si>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</si>
  <si>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</si>
  <si>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</si>
  <si>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</si>
  <si>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</si>
  <si>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</si>
  <si>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</si>
  <si>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</si>
  <si>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</si>
  <si>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</si>
  <si>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</si>
  <si>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</si>
  <si>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</si>
  <si>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</si>
  <si>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</si>
  <si>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</si>
  <si>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</si>
  <si>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</si>
  <si>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</si>
  <si>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</si>
  <si>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</si>
  <si>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</si>
  <si>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</si>
  <si>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</si>
  <si>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</si>
  <si>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</si>
  <si>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</si>
  <si>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</si>
  <si>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</si>
  <si>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</si>
  <si>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</si>
  <si>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</si>
  <si>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</si>
  <si>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</si>
  <si>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</si>
  <si>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</si>
  <si>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</si>
  <si>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</si>
  <si>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</si>
  <si>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</si>
  <si>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</si>
  <si>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</si>
  <si>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</si>
  <si>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</si>
  <si>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</si>
  <si>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</si>
  <si>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</si>
  <si>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</si>
  <si>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</si>
  <si>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</si>
  <si>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</si>
  <si>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</si>
  <si>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</si>
  <si>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</si>
  <si>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</si>
  <si>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</si>
  <si>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</si>
  <si>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</si>
  <si>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</si>
  <si>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</si>
  <si>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</si>
  <si>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</si>
  <si>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</si>
  <si>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</si>
  <si>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</si>
  <si>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</si>
  <si>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</si>
  <si>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</si>
  <si>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</si>
  <si>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</si>
  <si>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</si>
  <si>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</si>
  <si>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</si>
  <si>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</si>
  <si>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</si>
  <si>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</si>
  <si>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</si>
  <si>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</si>
  <si>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</si>
  <si>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</si>
  <si>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</si>
  <si>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</si>
  <si>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</si>
  <si>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</si>
  <si>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</si>
  <si>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</si>
  <si>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</si>
  <si>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</si>
  <si>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</si>
  <si>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</si>
  <si>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</si>
  <si>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</si>
  <si>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</si>
  <si>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</si>
  <si>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</si>
  <si>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</si>
  <si>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</si>
  <si>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</si>
  <si>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</si>
  <si>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</si>
  <si>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</si>
  <si>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</si>
  <si>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</si>
  <si>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</si>
  <si>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</si>
  <si>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</si>
  <si>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</si>
  <si>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</si>
  <si>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</si>
  <si>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</si>
  <si>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</si>
  <si>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</si>
  <si>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</si>
  <si>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</si>
  <si>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</si>
  <si>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</si>
  <si>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</si>
  <si>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</si>
  <si>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</si>
  <si>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</si>
  <si>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</si>
  <si>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</si>
  <si>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</si>
  <si>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</si>
  <si>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</si>
  <si>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</si>
  <si>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</si>
  <si>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</si>
  <si>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</si>
  <si>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</si>
  <si>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</si>
  <si>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</si>
  <si>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</si>
  <si>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</si>
  <si>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</si>
  <si>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</si>
  <si>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</si>
  <si>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</si>
  <si>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</si>
  <si>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</si>
  <si>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</si>
  <si>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</si>
  <si>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</si>
  <si>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</si>
  <si>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</si>
  <si>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</si>
  <si>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</si>
  <si>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</si>
  <si>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</si>
  <si>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</si>
  <si>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</si>
  <si>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</si>
  <si>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</si>
  <si>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</si>
  <si>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</si>
  <si>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</si>
  <si>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</si>
  <si>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</si>
  <si>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</si>
  <si>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</si>
  <si>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</si>
  <si>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</si>
  <si>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</si>
  <si>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</si>
  <si>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</si>
  <si>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</si>
  <si>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</si>
  <si>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</si>
  <si>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</si>
  <si>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</si>
  <si>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</si>
  <si>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</si>
  <si>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</si>
  <si>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</si>
  <si>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</si>
  <si>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</si>
  <si>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</si>
  <si>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</si>
  <si>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</si>
  <si>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</si>
  <si>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</si>
  <si>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</si>
  <si>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</si>
  <si>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</si>
  <si>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</si>
  <si>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</si>
  <si>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</si>
  <si>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</si>
  <si>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</si>
  <si>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</si>
  <si>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</si>
  <si>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</si>
  <si>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</si>
  <si>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</si>
  <si>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</si>
  <si>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</si>
  <si>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</si>
  <si>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</si>
  <si>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</si>
  <si>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</si>
  <si>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</si>
  <si>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</si>
  <si>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</si>
  <si>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</si>
  <si>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</si>
  <si>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</si>
  <si>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</si>
  <si>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</si>
  <si>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</si>
  <si>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</si>
  <si>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</si>
  <si>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</si>
  <si>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</si>
  <si>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</si>
  <si>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</si>
  <si>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</si>
  <si>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</si>
  <si>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</si>
  <si>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</si>
  <si>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</si>
  <si>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</si>
  <si>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</si>
  <si>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</si>
  <si>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</si>
  <si>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</si>
  <si>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</si>
  <si>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</si>
  <si>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</si>
  <si>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</si>
  <si>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</si>
  <si>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</si>
  <si>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</si>
  <si>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</si>
  <si>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</si>
  <si>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</si>
  <si>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</si>
  <si>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</si>
  <si>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</si>
  <si>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</si>
  <si>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</si>
  <si>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</si>
  <si>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</si>
  <si>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</si>
  <si>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</si>
  <si>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</si>
  <si>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</si>
  <si>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</si>
  <si>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</si>
  <si>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</si>
  <si>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</si>
  <si>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</si>
  <si>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</si>
  <si>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</si>
  <si>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</si>
  <si>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</si>
  <si>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</si>
  <si>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</si>
  <si>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</si>
  <si>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</si>
  <si>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</si>
  <si>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</si>
  <si>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</si>
  <si>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</si>
  <si>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</si>
  <si>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</si>
  <si>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</si>
  <si>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</si>
  <si>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</si>
  <si>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</si>
  <si>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</si>
  <si>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</si>
  <si>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</si>
  <si>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</si>
  <si>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</si>
  <si>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</si>
  <si>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</si>
  <si>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</si>
  <si>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</si>
  <si>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</si>
  <si>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</si>
  <si>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</si>
  <si>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</si>
  <si>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</si>
  <si>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</si>
  <si>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</si>
  <si>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</si>
  <si>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</si>
  <si>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</si>
  <si>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</si>
  <si>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</si>
  <si>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</si>
  <si>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</si>
  <si>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</si>
  <si>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</si>
  <si>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</si>
  <si>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</si>
  <si>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</si>
  <si>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</si>
  <si>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</si>
  <si>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</si>
  <si>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</si>
  <si>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</si>
  <si>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</si>
  <si>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</si>
  <si>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</si>
  <si>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</si>
  <si>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</si>
  <si>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</si>
  <si>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</si>
  <si>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</si>
  <si>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</si>
  <si>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</si>
  <si>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</si>
  <si>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</si>
  <si>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</si>
  <si>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</si>
  <si>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</si>
  <si>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</si>
  <si>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</si>
  <si>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</si>
  <si>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</si>
  <si>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</si>
  <si>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</si>
  <si>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</si>
  <si>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</si>
  <si>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</si>
  <si>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</si>
  <si>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</si>
  <si>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</si>
  <si>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</si>
  <si>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</si>
  <si>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</si>
  <si>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</si>
  <si>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</si>
  <si>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</si>
  <si>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</si>
  <si>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</si>
  <si>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</si>
  <si>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</si>
  <si>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</si>
  <si>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</si>
  <si>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</si>
  <si>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</si>
  <si>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</si>
  <si>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</si>
  <si>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</si>
  <si>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</si>
  <si>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</si>
  <si>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</si>
  <si>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</si>
  <si>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</si>
  <si>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</si>
  <si>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</si>
  <si>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</si>
  <si>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</si>
  <si>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</si>
  <si>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</si>
  <si>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</si>
  <si>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</si>
  <si>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</si>
  <si>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</si>
  <si>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</si>
  <si>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</si>
  <si>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</si>
  <si>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</si>
  <si>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</si>
  <si>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</si>
  <si>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</si>
  <si>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</si>
  <si>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</si>
  <si>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</si>
  <si>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</si>
  <si>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</si>
  <si>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</si>
  <si>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</si>
  <si>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</si>
  <si>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</si>
  <si>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</si>
  <si>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</si>
  <si>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</si>
  <si>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</si>
  <si>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</si>
  <si>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</si>
  <si>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</si>
  <si>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</si>
  <si>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</si>
  <si>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</si>
  <si>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</si>
  <si>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</si>
  <si>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</si>
  <si>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</si>
  <si>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</si>
  <si>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</si>
  <si>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</si>
  <si>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</si>
  <si>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</si>
  <si>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</si>
  <si>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</si>
  <si>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</si>
  <si>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</si>
  <si>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</si>
  <si>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</si>
  <si>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</si>
  <si>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</si>
  <si>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</si>
  <si>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</si>
  <si>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</si>
  <si>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</si>
  <si>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</si>
  <si>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</si>
  <si>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</si>
  <si>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</si>
  <si>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</si>
  <si>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</si>
  <si>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</si>
  <si>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</si>
  <si>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</si>
  <si>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</si>
  <si>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</si>
  <si>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</si>
  <si>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</si>
  <si>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</si>
  <si>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</si>
  <si>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</si>
  <si>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</si>
  <si>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</si>
  <si>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</si>
  <si>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</si>
  <si>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</si>
  <si>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</si>
  <si>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</si>
  <si>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</si>
  <si>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</si>
  <si>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</si>
  <si>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</si>
  <si>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</si>
  <si>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</si>
  <si>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</si>
  <si>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</si>
  <si>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</si>
  <si>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</si>
  <si>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</si>
  <si>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</si>
  <si>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</si>
  <si>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</si>
  <si>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</si>
  <si>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</si>
  <si>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</si>
  <si>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</si>
  <si>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</si>
  <si>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</si>
  <si>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</si>
  <si>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</si>
  <si>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</si>
  <si>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</si>
  <si>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</si>
  <si>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</si>
  <si>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</si>
  <si>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</si>
  <si>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</si>
  <si>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</si>
  <si>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</si>
  <si>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</si>
  <si>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</si>
  <si>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</si>
  <si>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</si>
  <si>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</si>
  <si>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</si>
  <si>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</si>
  <si>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</si>
  <si>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</si>
  <si>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</si>
  <si>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</si>
  <si>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</si>
  <si>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</si>
  <si>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</si>
  <si>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</si>
  <si>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</si>
  <si>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</si>
  <si>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</si>
  <si>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</si>
  <si>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</si>
  <si>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</si>
  <si>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</si>
  <si>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</si>
  <si>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</si>
  <si>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</si>
  <si>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</si>
  <si>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</si>
  <si>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</si>
  <si>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</si>
  <si>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</si>
  <si>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</si>
  <si>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</si>
  <si>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</si>
  <si>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</si>
  <si>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</si>
  <si>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</si>
  <si>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</si>
  <si>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</si>
  <si>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</si>
  <si>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</si>
  <si>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</si>
  <si>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</si>
  <si>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</si>
  <si>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</si>
  <si>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</si>
  <si>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</si>
  <si>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</si>
  <si>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</si>
  <si>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</si>
  <si>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</si>
  <si>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</si>
  <si>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</si>
  <si>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</si>
  <si>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</si>
  <si>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</si>
  <si>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</si>
  <si>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</si>
  <si>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</si>
  <si>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</si>
  <si>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</si>
  <si>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</si>
  <si>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</si>
  <si>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</si>
  <si>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</si>
  <si>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</si>
  <si>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</si>
  <si>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</si>
  <si>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</si>
  <si>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</si>
  <si>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</si>
  <si>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</si>
  <si>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</si>
  <si>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</si>
  <si>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</si>
  <si>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</si>
  <si>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</si>
  <si>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</si>
  <si>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</si>
  <si>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</si>
  <si>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</si>
  <si>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</si>
  <si>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</si>
  <si>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</si>
  <si>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</si>
  <si>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</si>
  <si>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</si>
  <si>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</si>
  <si>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</si>
  <si>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</si>
  <si>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</si>
  <si>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</si>
  <si>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</si>
  <si>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</si>
  <si>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</si>
  <si>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</si>
  <si>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</si>
  <si>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</si>
  <si>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</si>
  <si>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</si>
  <si>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</si>
  <si>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</si>
  <si>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</si>
  <si>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</si>
  <si>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</si>
  <si>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</si>
  <si>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</si>
  <si>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</si>
  <si>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</si>
  <si>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</si>
  <si>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</si>
  <si>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</si>
  <si>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</si>
  <si>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</si>
  <si>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</si>
  <si>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</si>
  <si>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</si>
  <si>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</si>
  <si>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</si>
  <si>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</si>
  <si>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</si>
  <si>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</si>
  <si>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</si>
  <si>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</si>
  <si>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</si>
  <si>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</si>
  <si>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</si>
  <si>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</si>
  <si>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</si>
  <si>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</si>
  <si>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</si>
  <si>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</si>
  <si>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</si>
  <si>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</si>
  <si>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</si>
  <si>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</si>
  <si>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</si>
  <si>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</si>
  <si>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</si>
  <si>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</si>
  <si>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</si>
  <si>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</si>
  <si>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</si>
  <si>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</si>
  <si>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</si>
  <si>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</si>
  <si>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</si>
  <si>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</si>
  <si>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</si>
  <si>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</si>
  <si>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</si>
  <si>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</si>
  <si>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</si>
  <si>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</si>
  <si>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</si>
  <si>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</si>
  <si>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</si>
  <si>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</si>
  <si>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</si>
  <si>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</si>
  <si>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</si>
  <si>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</si>
  <si>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</si>
  <si>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</si>
  <si>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</si>
  <si>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</si>
  <si>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</si>
  <si>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</si>
  <si>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</si>
  <si>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</si>
  <si>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</si>
  <si>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</si>
  <si>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</si>
  <si>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</si>
  <si>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</si>
  <si>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</si>
  <si>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</si>
  <si>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</si>
  <si>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</si>
  <si>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</si>
  <si>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</si>
  <si>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</si>
  <si>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</si>
  <si>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</si>
  <si>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</si>
  <si>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</si>
  <si>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</si>
  <si>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</si>
  <si>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</si>
  <si>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</si>
  <si>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</si>
  <si>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</si>
  <si>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</si>
  <si>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</si>
  <si>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</si>
  <si>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</si>
  <si>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</si>
  <si>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</si>
  <si>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</si>
  <si>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</si>
  <si>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</si>
  <si>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</si>
  <si>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</si>
  <si>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</si>
  <si>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</si>
  <si>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</si>
  <si>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</si>
  <si>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</si>
  <si>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</si>
  <si>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</si>
  <si>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</si>
  <si>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</si>
  <si>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</si>
  <si>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</si>
  <si>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</si>
  <si>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</si>
  <si>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</si>
  <si>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</si>
  <si>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</si>
  <si>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</si>
  <si>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</si>
  <si>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</si>
  <si>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</si>
  <si>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</si>
  <si>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</si>
  <si>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</si>
  <si>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</si>
  <si>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</si>
  <si>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</si>
  <si>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</si>
  <si>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</si>
  <si>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</si>
  <si>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</si>
  <si>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</si>
  <si>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</si>
  <si>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</si>
  <si>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</si>
  <si>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</si>
  <si>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</si>
  <si>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</si>
  <si>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</si>
  <si>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</si>
  <si>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</si>
  <si>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</si>
  <si>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</si>
  <si>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</si>
  <si>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</si>
  <si>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</si>
  <si>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</si>
  <si>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</si>
  <si>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</si>
  <si>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</si>
  <si>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</si>
  <si>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</si>
  <si>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</si>
  <si>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</si>
  <si>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</si>
  <si>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</si>
  <si>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</si>
  <si>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</si>
  <si>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</si>
  <si>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</si>
  <si>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</si>
  <si>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</si>
  <si>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</si>
  <si>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</si>
  <si>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</si>
  <si>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</si>
  <si>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</si>
  <si>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</si>
  <si>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</si>
  <si>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</si>
  <si>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</si>
  <si>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</si>
  <si>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</si>
  <si>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</si>
  <si>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</si>
  <si>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</si>
  <si>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</si>
  <si>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</si>
  <si>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</si>
  <si>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</si>
  <si>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</si>
  <si>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</si>
  <si>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</si>
  <si>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</si>
  <si>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</si>
  <si>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</si>
  <si>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</si>
  <si>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</si>
  <si>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</si>
  <si>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</si>
  <si>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</si>
  <si>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</si>
  <si>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</si>
  <si>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</si>
  <si>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</si>
  <si>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</si>
  <si>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</si>
  <si>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</si>
  <si>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</si>
  <si>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</si>
  <si>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</si>
  <si>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</si>
  <si>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</si>
  <si>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</si>
  <si>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</si>
  <si>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</si>
  <si>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</si>
  <si>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</si>
  <si>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</si>
  <si>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</si>
  <si>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</si>
  <si>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</si>
  <si>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</si>
  <si>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</si>
  <si>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</si>
  <si>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</si>
  <si>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</si>
  <si>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</si>
  <si>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</si>
  <si>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</si>
  <si>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</si>
  <si>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</si>
  <si>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</si>
  <si>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</si>
  <si>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</si>
  <si>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</si>
  <si>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</si>
  <si>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</si>
  <si>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</si>
  <si>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</si>
  <si>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</si>
  <si>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</si>
  <si>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</si>
  <si>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</si>
  <si>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</si>
  <si>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</si>
  <si>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</si>
  <si>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</si>
  <si>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</si>
  <si>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</si>
  <si>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</si>
  <si>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</si>
  <si>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</si>
  <si>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</si>
  <si>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</si>
  <si>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</si>
  <si>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</si>
  <si>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</si>
  <si>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</si>
  <si>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</si>
  <si>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</si>
  <si>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</si>
  <si>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</si>
  <si>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</si>
  <si>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</si>
  <si>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</si>
  <si>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</si>
  <si>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</si>
  <si>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</si>
  <si>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</si>
  <si>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</si>
  <si>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</si>
  <si>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</si>
  <si>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</si>
  <si>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</si>
  <si>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</si>
  <si>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</si>
  <si>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</si>
  <si>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</si>
  <si>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</si>
  <si>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</si>
  <si>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</si>
  <si>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</si>
  <si>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</si>
  <si>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</si>
  <si>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</si>
  <si>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</si>
  <si>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</si>
  <si>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</si>
  <si>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</si>
  <si>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</si>
  <si>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</si>
  <si>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</si>
  <si>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</si>
  <si>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</si>
  <si>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</si>
  <si>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</si>
  <si>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</si>
  <si>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</si>
  <si>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</si>
  <si>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</si>
  <si>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</si>
  <si>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</si>
  <si>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</si>
  <si>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</si>
  <si>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</si>
  <si>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</si>
  <si>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</si>
  <si>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</si>
  <si>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</si>
  <si>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</si>
  <si>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</si>
  <si>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</si>
  <si>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</si>
  <si>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</si>
  <si>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</si>
  <si>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</si>
  <si>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</si>
  <si>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</si>
  <si>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</si>
  <si>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</si>
  <si>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</si>
  <si>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</si>
  <si>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</si>
  <si>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</si>
  <si>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</si>
  <si>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</si>
  <si>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</si>
  <si>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</si>
  <si>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</si>
  <si>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</si>
  <si>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</si>
  <si>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</si>
  <si>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</si>
  <si>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</si>
  <si>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</si>
  <si>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</si>
  <si>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</si>
  <si>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</si>
  <si>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</si>
  <si>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</si>
  <si>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</si>
  <si>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</si>
  <si>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</si>
  <si>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</si>
  <si>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</si>
  <si>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</si>
  <si>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</si>
  <si>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</si>
  <si>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</si>
  <si>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</si>
  <si>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</si>
  <si>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</si>
  <si>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</si>
  <si>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</si>
  <si>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</si>
  <si>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</si>
  <si>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</si>
  <si>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</si>
  <si>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</si>
  <si>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</si>
  <si>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</si>
  <si>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</si>
  <si>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</si>
  <si>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</si>
  <si>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</si>
  <si>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</si>
  <si>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</si>
  <si>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</si>
  <si>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</si>
  <si>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</si>
  <si>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</si>
  <si>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</si>
  <si>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</si>
  <si>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</si>
  <si>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</si>
  <si>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</si>
  <si>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</si>
  <si>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</si>
  <si>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</si>
  <si>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</si>
  <si>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</si>
  <si>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</si>
  <si>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</si>
  <si>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</si>
  <si>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</si>
  <si>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</si>
  <si>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</si>
  <si>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</si>
  <si>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</si>
  <si>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</si>
  <si>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</si>
  <si>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</si>
  <si>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</si>
  <si>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</si>
  <si>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</si>
  <si>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</si>
  <si>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</si>
  <si>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</si>
  <si>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</si>
  <si>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</si>
  <si>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</si>
  <si>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</si>
  <si>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</si>
  <si>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</si>
  <si>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</si>
  <si>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</si>
  <si>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</si>
  <si>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</si>
  <si>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</si>
  <si>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</si>
  <si>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</si>
  <si>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</si>
  <si>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</si>
  <si>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</si>
  <si>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</si>
  <si>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</si>
  <si>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</si>
  <si>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</si>
  <si>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</si>
  <si>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</si>
  <si>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</si>
  <si>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</si>
  <si>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</si>
  <si>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</si>
  <si>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</si>
  <si>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</si>
  <si>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</si>
  <si>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</si>
  <si>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</si>
  <si>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</si>
  <si>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</si>
  <si>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</si>
  <si>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</si>
  <si>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</si>
  <si>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</si>
  <si>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</si>
  <si>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</si>
  <si>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</si>
  <si>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</si>
  <si>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</si>
  <si>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</si>
  <si>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</si>
  <si>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</si>
  <si>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</si>
  <si>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</si>
  <si>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</si>
  <si>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</si>
  <si>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</si>
  <si>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</si>
  <si>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</si>
  <si>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</si>
  <si>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</si>
  <si>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</si>
  <si>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</si>
  <si>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</si>
  <si>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</si>
  <si>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</si>
  <si>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</si>
  <si>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</si>
  <si>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</si>
  <si>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</si>
  <si>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</si>
  <si>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</si>
  <si>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</si>
  <si>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</si>
  <si>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</si>
  <si>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</si>
  <si>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</si>
  <si>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</si>
  <si>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</si>
  <si>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</si>
  <si>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</si>
  <si>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</si>
  <si>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</si>
  <si>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</si>
  <si>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</si>
  <si>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</si>
  <si>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</si>
  <si>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</si>
  <si>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</si>
  <si>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</si>
  <si>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</si>
  <si>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</si>
  <si>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</si>
  <si>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</si>
  <si>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</si>
  <si>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</si>
  <si>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</si>
  <si>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</si>
  <si>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</si>
  <si>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</si>
  <si>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</si>
  <si>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</si>
  <si>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</si>
  <si>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</si>
  <si>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</si>
  <si>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</si>
  <si>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</si>
  <si>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</si>
  <si>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</si>
  <si>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</si>
  <si>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</si>
  <si>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</si>
  <si>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</si>
  <si>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</si>
  <si>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</si>
  <si>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</si>
  <si>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</si>
  <si>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</si>
  <si>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</si>
  <si>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</si>
  <si>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</si>
  <si>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</si>
  <si>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</si>
  <si>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</si>
  <si>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</si>
  <si>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</si>
  <si>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</si>
  <si>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</si>
  <si>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</si>
  <si>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</si>
  <si>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</si>
  <si>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</si>
  <si>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</si>
  <si>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</si>
  <si>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</si>
  <si>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</si>
  <si>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</si>
  <si>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</si>
  <si>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</si>
  <si>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</si>
  <si>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</si>
  <si>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</si>
  <si>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</si>
  <si>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</si>
  <si>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</si>
  <si>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</si>
  <si>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</si>
  <si>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</si>
  <si>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</si>
  <si>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</si>
  <si>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</si>
  <si>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</si>
  <si>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</si>
  <si>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</si>
  <si>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</si>
  <si>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</si>
  <si>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</si>
  <si>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</si>
  <si>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</si>
  <si>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</si>
  <si>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</si>
  <si>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</si>
  <si>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</si>
  <si>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</si>
  <si>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</si>
  <si>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</si>
  <si>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</si>
  <si>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</si>
  <si>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</si>
  <si>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</si>
  <si>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</si>
  <si>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</si>
  <si>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</si>
  <si>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</si>
  <si>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</si>
  <si>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</si>
  <si>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</si>
  <si>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</si>
  <si>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</si>
  <si>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</si>
  <si>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</si>
  <si>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</si>
  <si>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</si>
  <si>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</si>
  <si>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</si>
  <si>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</si>
  <si>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</si>
  <si>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</si>
  <si>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</si>
  <si>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</si>
  <si>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</si>
  <si>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</si>
  <si>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</si>
  <si>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</si>
  <si>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</si>
  <si>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</si>
  <si>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</si>
  <si>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</si>
  <si>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</si>
  <si>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</si>
  <si>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</si>
  <si>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</si>
  <si>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</si>
  <si>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</si>
  <si>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</si>
  <si>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</si>
  <si>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</si>
  <si>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</si>
  <si>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</si>
  <si>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</si>
  <si>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</si>
  <si>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</si>
  <si>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</si>
  <si>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</si>
  <si>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</si>
  <si>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</si>
  <si>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</si>
  <si>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</si>
  <si>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</si>
  <si>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</si>
  <si>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</si>
  <si>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</si>
  <si>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</si>
  <si>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</si>
  <si>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</si>
  <si>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</si>
  <si>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</si>
  <si>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</si>
  <si>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</si>
  <si>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</si>
  <si>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</si>
  <si>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</si>
  <si>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</si>
  <si>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</si>
  <si>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</si>
  <si>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</si>
  <si>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</si>
  <si>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</si>
  <si>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</si>
  <si>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</si>
  <si>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</si>
  <si>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</si>
  <si>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</si>
  <si>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</si>
  <si>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</si>
  <si>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</si>
  <si>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</si>
  <si>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</si>
  <si>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</si>
  <si>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</si>
  <si>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</si>
  <si>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</si>
  <si>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</si>
  <si>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</si>
  <si>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</si>
  <si>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</si>
  <si>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</si>
  <si>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</si>
  <si>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</si>
  <si>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</si>
  <si>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</si>
  <si>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</si>
  <si>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</si>
  <si>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</si>
  <si>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</si>
  <si>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</si>
  <si>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</si>
  <si>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</si>
  <si>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</si>
  <si>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</si>
  <si>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</si>
  <si>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</si>
  <si>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</si>
  <si>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</si>
  <si>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</si>
  <si>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</si>
  <si>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</si>
  <si>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</si>
  <si>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</si>
  <si>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</si>
  <si>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</si>
  <si>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</si>
  <si>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</si>
  <si>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</si>
  <si>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</si>
  <si>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</si>
  <si>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</si>
  <si>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</si>
  <si>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</si>
  <si>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</si>
  <si>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</si>
  <si>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</si>
  <si>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</si>
  <si>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</si>
  <si>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</si>
  <si>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</si>
  <si>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</si>
  <si>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</si>
  <si>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</si>
  <si>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</si>
  <si>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</si>
  <si>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</si>
  <si>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</si>
  <si>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</si>
  <si>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</si>
  <si>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</si>
  <si>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</si>
  <si>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</si>
  <si>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</si>
  <si>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</si>
  <si>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</si>
  <si>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</si>
  <si>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</si>
  <si>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</si>
  <si>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</si>
  <si>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</si>
  <si>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</si>
  <si>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</si>
  <si>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</si>
  <si>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</si>
  <si>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</si>
  <si>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</si>
  <si>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</si>
  <si>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</si>
  <si>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</si>
  <si>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</si>
  <si>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</si>
  <si>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</si>
  <si>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</si>
  <si>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</si>
  <si>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</si>
  <si>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</si>
  <si>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</si>
  <si>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</si>
  <si>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</si>
  <si>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</si>
  <si>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</si>
  <si>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</si>
  <si>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</si>
  <si>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</si>
  <si>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</si>
  <si>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</si>
  <si>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</si>
  <si>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</si>
  <si>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</si>
  <si>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</si>
  <si>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</si>
  <si>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</si>
  <si>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</si>
  <si>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</si>
  <si>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</si>
  <si>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</si>
  <si>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</si>
  <si>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</si>
  <si>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</si>
  <si>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</si>
  <si>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</si>
  <si>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</si>
  <si>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</si>
  <si>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</si>
  <si>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</si>
  <si>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</si>
  <si>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</si>
  <si>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</si>
  <si>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</si>
  <si>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</si>
  <si>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</si>
  <si>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</si>
  <si>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</si>
  <si>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</si>
  <si>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</si>
  <si>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</si>
  <si>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</si>
  <si>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</si>
  <si>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</si>
  <si>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</si>
  <si>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</si>
  <si>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</si>
  <si>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</si>
  <si>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</si>
  <si>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</si>
  <si>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</si>
  <si>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</si>
  <si>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</si>
  <si>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</si>
  <si>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</si>
  <si>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</si>
  <si>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</si>
  <si>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</si>
  <si>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</si>
  <si>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</si>
  <si>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</si>
  <si>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</si>
  <si>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</si>
  <si>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</si>
  <si>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</si>
  <si>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</si>
  <si>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</si>
  <si>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</si>
  <si>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</si>
  <si>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</si>
  <si>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</si>
  <si>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</si>
  <si>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</si>
  <si>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</si>
  <si>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</si>
  <si>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</si>
  <si>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</si>
  <si>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</si>
  <si>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</si>
  <si>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</si>
  <si>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</si>
  <si>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</si>
  <si>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</si>
  <si>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</si>
  <si>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</si>
  <si>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</si>
  <si>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</si>
  <si>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</si>
  <si>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</si>
  <si>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</si>
  <si>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</si>
  <si>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</si>
  <si>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</si>
  <si>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</si>
  <si>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</si>
  <si>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</si>
  <si>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</si>
  <si>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</si>
  <si>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</si>
  <si>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</si>
  <si>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</si>
  <si>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</si>
  <si>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</si>
  <si>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</si>
  <si>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</si>
  <si>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</si>
  <si>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</si>
  <si>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</si>
  <si>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</si>
  <si>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</si>
  <si>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</si>
  <si>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</si>
  <si>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</si>
  <si>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</si>
  <si>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</si>
  <si>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</si>
  <si>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</si>
  <si>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</si>
  <si>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</si>
  <si>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</si>
  <si>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</si>
  <si>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</si>
  <si>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</si>
  <si>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</si>
  <si>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</si>
  <si>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</si>
  <si>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</si>
  <si>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</si>
  <si>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</si>
  <si>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</si>
  <si>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</si>
  <si>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</si>
  <si>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</si>
  <si>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</si>
  <si>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</si>
  <si>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</si>
  <si>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</si>
  <si>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</si>
  <si>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</si>
  <si>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</si>
  <si>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</si>
  <si>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</si>
  <si>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</si>
  <si>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</si>
  <si>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</si>
  <si>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</si>
  <si>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</si>
  <si>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</si>
  <si>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</si>
  <si>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</si>
  <si>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</si>
  <si>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</si>
  <si>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</si>
  <si>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</si>
  <si>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</si>
  <si>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</si>
  <si>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</si>
  <si>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</si>
  <si>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</si>
  <si>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</si>
  <si>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</si>
  <si>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</si>
  <si>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</si>
  <si>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</si>
  <si>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</si>
  <si>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</si>
  <si>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</si>
  <si>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</si>
  <si>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</si>
  <si>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</si>
  <si>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</si>
  <si>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</si>
  <si>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</si>
  <si>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</si>
  <si>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</si>
  <si>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</si>
  <si>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</si>
  <si>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</si>
  <si>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</si>
  <si>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</si>
  <si>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</si>
  <si>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</si>
  <si>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</si>
  <si>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</si>
  <si>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</si>
  <si>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</si>
  <si>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</si>
  <si>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</si>
  <si>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</si>
  <si>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</si>
  <si>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</si>
  <si>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</si>
  <si>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</si>
  <si>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</si>
  <si>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</si>
  <si>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</si>
  <si>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</si>
  <si>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</si>
  <si>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</si>
  <si>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</si>
  <si>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</si>
  <si>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</si>
  <si>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</si>
  <si>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</si>
  <si>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</si>
  <si>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</si>
  <si>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</si>
  <si>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</si>
  <si>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</si>
  <si>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</si>
  <si>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</si>
  <si>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</si>
  <si>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</si>
  <si>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</si>
  <si>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</si>
  <si>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</si>
  <si>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</si>
  <si>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</si>
  <si>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</si>
  <si>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</si>
  <si>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</si>
  <si>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</si>
  <si>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</si>
  <si>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</si>
  <si>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</si>
  <si>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</si>
  <si>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</si>
  <si>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</si>
  <si>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</si>
  <si>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</si>
  <si>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</si>
  <si>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</si>
  <si>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</si>
  <si>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</si>
  <si>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</si>
  <si>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</si>
  <si>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</si>
  <si>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</si>
  <si>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</si>
  <si>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</si>
  <si>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</si>
  <si>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</si>
  <si>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</si>
  <si>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</si>
  <si>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</si>
  <si>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</si>
  <si>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</si>
  <si>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</si>
  <si>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</si>
  <si>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</si>
  <si>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</si>
  <si>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</si>
  <si>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</si>
  <si>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</si>
  <si>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</si>
  <si>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</si>
  <si>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</si>
  <si>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</si>
  <si>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</si>
  <si>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</si>
  <si>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</si>
  <si>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</si>
  <si>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</si>
  <si>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</si>
  <si>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</si>
  <si>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</si>
  <si>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</si>
  <si>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</si>
  <si>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</si>
  <si>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</si>
  <si>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</si>
  <si>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</si>
  <si>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</si>
  <si>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</si>
  <si>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</si>
  <si>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</si>
  <si>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</si>
  <si>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</si>
  <si>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</si>
  <si>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</si>
  <si>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</si>
  <si>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</si>
  <si>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</si>
  <si>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</si>
  <si>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</si>
  <si>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</si>
  <si>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</si>
  <si>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</si>
  <si>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</si>
  <si>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</si>
  <si>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</si>
  <si>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</si>
  <si>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</si>
  <si>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</si>
  <si>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</si>
  <si>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</si>
  <si>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</si>
  <si>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</si>
  <si>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</si>
  <si>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</si>
  <si>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</si>
  <si>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</si>
  <si>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</si>
  <si>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</si>
  <si>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</si>
  <si>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</si>
  <si>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</si>
  <si>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</si>
  <si>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</si>
  <si>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</si>
  <si>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</si>
  <si>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</si>
  <si>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</si>
  <si>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</si>
  <si>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</si>
  <si>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</si>
  <si>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</si>
  <si>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</si>
  <si>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</si>
  <si>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</si>
  <si>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</si>
  <si>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</si>
  <si>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</si>
  <si>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</si>
  <si>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</si>
  <si>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</si>
  <si>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</si>
  <si>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</si>
  <si>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</si>
  <si>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</si>
  <si>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</si>
  <si>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</si>
  <si>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</si>
  <si>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</si>
  <si>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</si>
  <si>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</si>
  <si>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</si>
  <si>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</si>
  <si>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</si>
  <si>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</si>
  <si>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</si>
  <si>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</si>
  <si>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</si>
  <si>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</si>
  <si>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</si>
  <si>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</si>
  <si>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</si>
  <si>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</si>
  <si>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</si>
  <si>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</si>
  <si>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</si>
  <si>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</si>
  <si>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</si>
  <si>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</si>
  <si>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</si>
  <si>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</si>
  <si>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</si>
  <si>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</si>
  <si>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</si>
  <si>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</si>
  <si>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</si>
  <si>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</si>
  <si>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</si>
  <si>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</si>
  <si>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</si>
  <si>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</si>
  <si>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</si>
  <si>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</si>
  <si>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</si>
  <si>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</si>
  <si>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</si>
  <si>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</si>
  <si>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</si>
  <si>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</si>
  <si>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</si>
  <si>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</si>
  <si>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</si>
  <si>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</si>
  <si>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</si>
  <si>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</si>
  <si>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</si>
  <si>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</si>
  <si>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</si>
  <si>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</si>
  <si>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</si>
  <si>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</si>
  <si>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</si>
  <si>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</si>
  <si>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</si>
  <si>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</si>
  <si>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</si>
  <si>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</si>
  <si>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</si>
  <si>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</si>
  <si>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</si>
  <si>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</si>
  <si>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</si>
  <si>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</si>
  <si>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</si>
  <si>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</si>
  <si>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</si>
  <si>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</si>
  <si>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</si>
  <si>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</si>
  <si>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</si>
  <si>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</si>
  <si>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</si>
  <si>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</si>
  <si>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</si>
  <si>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</si>
  <si>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</si>
  <si>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</si>
  <si>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</si>
  <si>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</si>
  <si>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</si>
  <si>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</si>
  <si>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</si>
  <si>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</si>
  <si>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</si>
  <si>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</si>
  <si>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</si>
  <si>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</si>
  <si>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</si>
  <si>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</si>
  <si>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</si>
  <si>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</si>
  <si>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</si>
  <si>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</si>
  <si>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</si>
  <si>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</si>
  <si>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</si>
  <si>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</si>
  <si>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</si>
  <si>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</si>
  <si>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</si>
  <si>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</si>
  <si>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</si>
  <si>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</si>
  <si>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</si>
  <si>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</si>
  <si>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</si>
  <si>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</si>
  <si>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</si>
  <si>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</si>
  <si>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</si>
  <si>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</si>
  <si>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</si>
  <si>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</si>
  <si>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</si>
  <si>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</si>
  <si>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</si>
  <si>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</si>
  <si>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</si>
  <si>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</si>
  <si>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</si>
  <si>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</si>
  <si>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</si>
  <si>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</si>
  <si>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</si>
  <si>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</si>
  <si>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</si>
  <si>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</si>
  <si>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</si>
  <si>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</si>
  <si>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</si>
  <si>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</si>
  <si>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</si>
  <si>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</si>
  <si>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</si>
  <si>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</si>
  <si>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</si>
  <si>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</si>
  <si>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</si>
  <si>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</si>
  <si>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</si>
  <si>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</si>
  <si>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</si>
  <si>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</si>
  <si>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</si>
  <si>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</si>
  <si>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</si>
  <si>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</si>
  <si>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</si>
  <si>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</si>
  <si>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</si>
  <si>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</si>
  <si>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</si>
  <si>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</si>
  <si>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</si>
  <si>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</si>
  <si>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</si>
  <si>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</si>
  <si>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</si>
  <si>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</si>
  <si>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</si>
  <si>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</si>
  <si>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</si>
  <si>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</si>
  <si>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</si>
  <si>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</si>
  <si>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</si>
  <si>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</si>
  <si>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</si>
  <si>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</si>
  <si>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</si>
  <si>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</si>
  <si>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</si>
  <si>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</si>
  <si>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</si>
  <si>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</si>
  <si>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</si>
  <si>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</si>
  <si>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</si>
  <si>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</si>
  <si>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</si>
  <si>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</si>
  <si>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</si>
  <si>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</si>
  <si>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</si>
  <si>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</si>
  <si>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</si>
  <si>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</si>
  <si>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</si>
  <si>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</si>
  <si>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</si>
  <si>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</si>
  <si>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</si>
  <si>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</si>
  <si>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</si>
  <si>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</si>
  <si>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</si>
  <si>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</si>
  <si>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</si>
  <si>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</si>
  <si>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</si>
  <si>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</si>
  <si>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</si>
  <si>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</si>
  <si>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</si>
  <si>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</si>
  <si>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</si>
  <si>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</si>
  <si>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</si>
  <si>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</si>
  <si>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</si>
  <si>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</si>
  <si>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</si>
  <si>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</si>
  <si>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</si>
  <si>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</si>
  <si>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</si>
  <si>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</si>
  <si>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</si>
  <si>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</si>
  <si>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</si>
  <si>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</si>
  <si>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</si>
  <si>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</si>
  <si>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</si>
  <si>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</si>
  <si>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</si>
  <si>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</si>
  <si>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</si>
  <si>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</si>
  <si>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</si>
  <si>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</si>
  <si>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</si>
  <si>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</si>
  <si>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</si>
  <si>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</si>
  <si>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</si>
  <si>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</si>
  <si>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</si>
  <si>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</si>
  <si>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</si>
  <si>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</si>
  <si>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</si>
  <si>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</si>
  <si>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</si>
  <si>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</si>
  <si>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</si>
  <si>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</si>
  <si>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</si>
  <si>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</si>
  <si>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</si>
  <si>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</si>
  <si>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</si>
  <si>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</si>
  <si>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</si>
  <si>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</si>
  <si>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</si>
  <si>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</si>
  <si>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</si>
  <si>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</si>
  <si>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</si>
  <si>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</si>
  <si>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</si>
  <si>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</si>
  <si>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</si>
  <si>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</si>
  <si>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</si>
  <si>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</si>
  <si>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</si>
  <si>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</si>
  <si>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</si>
  <si>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</si>
  <si>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</si>
  <si>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</si>
  <si>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</si>
  <si>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</si>
  <si>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</si>
  <si>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</si>
  <si>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</si>
  <si>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</si>
  <si>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</si>
  <si>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</si>
  <si>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</si>
  <si>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</si>
  <si>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</si>
  <si>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</si>
  <si>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</si>
  <si>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</si>
  <si>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</si>
  <si>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</si>
  <si>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</si>
  <si>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</si>
  <si>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</si>
  <si>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</si>
  <si>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</si>
  <si>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</si>
  <si>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</si>
  <si>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</si>
  <si>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</si>
  <si>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</si>
  <si>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</si>
  <si>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</si>
  <si>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</si>
  <si>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</si>
  <si>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</si>
  <si>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</si>
  <si>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</si>
  <si>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</si>
  <si>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</si>
  <si>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</si>
  <si>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</si>
  <si>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</si>
  <si>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</si>
  <si>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</si>
  <si>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</si>
  <si>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</si>
  <si>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</si>
  <si>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</si>
  <si>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</si>
  <si>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</si>
  <si>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</si>
  <si>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</si>
  <si>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</si>
  <si>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</si>
  <si>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</si>
  <si>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</si>
  <si>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</si>
  <si>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</si>
  <si>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</si>
  <si>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</si>
  <si>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</si>
  <si>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</si>
  <si>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</si>
  <si>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</si>
  <si>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</si>
  <si>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</si>
  <si>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</si>
  <si>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</si>
  <si>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</si>
  <si>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</si>
  <si>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</si>
  <si>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</si>
  <si>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</si>
  <si>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</si>
  <si>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</si>
  <si>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</si>
  <si>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</si>
  <si>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</si>
  <si>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</si>
  <si>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</si>
  <si>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</si>
  <si>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</si>
  <si>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</si>
  <si>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</si>
  <si>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</si>
  <si>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</si>
  <si>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</si>
  <si>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</si>
  <si>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</si>
  <si>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</si>
  <si>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</si>
  <si>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</si>
  <si>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</si>
  <si>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</si>
  <si>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</si>
  <si>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</si>
  <si>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</si>
  <si>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</si>
  <si>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</si>
  <si>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</si>
  <si>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</si>
  <si>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</si>
  <si>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</si>
  <si>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</si>
  <si>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</si>
  <si>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</si>
  <si>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</si>
  <si>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</si>
  <si>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</si>
  <si>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</si>
  <si>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</si>
  <si>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</si>
  <si>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</si>
  <si>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</si>
  <si>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</si>
  <si>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</si>
  <si>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</si>
  <si>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</si>
  <si>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</si>
  <si>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</si>
  <si>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</si>
  <si>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</si>
  <si>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</si>
  <si>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</si>
  <si>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</si>
  <si>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</si>
  <si>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</si>
  <si>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</si>
  <si>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</si>
  <si>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</si>
  <si>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</si>
  <si>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</si>
  <si>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</si>
  <si>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</si>
  <si>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</si>
  <si>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</si>
  <si>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</si>
  <si>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</si>
  <si>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</si>
  <si>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</si>
  <si>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</si>
  <si>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</si>
  <si>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</si>
  <si>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</si>
  <si>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</si>
  <si>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</si>
  <si>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</si>
  <si>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</si>
  <si>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</si>
  <si>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</si>
  <si>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</si>
  <si>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</si>
  <si>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</si>
  <si>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</si>
  <si>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</si>
  <si>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</si>
  <si>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</si>
  <si>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</si>
  <si>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</si>
  <si>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</si>
  <si>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</si>
  <si>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</si>
  <si>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</si>
  <si>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</si>
  <si>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</si>
  <si>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</si>
  <si>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</si>
  <si>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</si>
  <si>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</si>
  <si>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</si>
  <si>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</si>
  <si>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</si>
  <si>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</si>
  <si>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</si>
  <si>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</si>
  <si>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</si>
  <si>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</si>
  <si>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</si>
  <si>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</si>
  <si>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</si>
  <si>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</si>
  <si>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</si>
  <si>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</si>
  <si>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</si>
  <si>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</si>
  <si>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</si>
  <si>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</si>
  <si>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</si>
  <si>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</si>
  <si>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</si>
  <si>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</si>
  <si>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</si>
  <si>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</si>
  <si>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</si>
  <si>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</si>
  <si>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</si>
  <si>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</si>
  <si>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</si>
  <si>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</si>
  <si>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</si>
  <si>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</si>
  <si>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</si>
  <si>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</si>
  <si>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</si>
  <si>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</si>
  <si>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</si>
  <si>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</si>
  <si>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</si>
  <si>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</si>
  <si>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</si>
  <si>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</si>
  <si>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</si>
  <si>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</si>
  <si>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</si>
  <si>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</si>
  <si>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</si>
  <si>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</si>
  <si>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</si>
  <si>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</si>
  <si>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</si>
  <si>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</si>
  <si>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</si>
  <si>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</si>
  <si>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</si>
  <si>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</si>
  <si>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</si>
  <si>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</si>
  <si>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</si>
  <si>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</si>
  <si>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</si>
  <si>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</si>
  <si>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</si>
  <si>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</si>
  <si>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</si>
  <si>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</si>
  <si>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</si>
  <si>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</si>
  <si>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</si>
  <si>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</si>
  <si>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</si>
  <si>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</si>
  <si>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</si>
  <si>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</si>
  <si>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</si>
  <si>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</si>
  <si>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</si>
  <si>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</si>
  <si>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</si>
  <si>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</si>
  <si>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</si>
  <si>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</si>
  <si>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</si>
  <si>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</si>
  <si>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</si>
  <si>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</si>
  <si>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</si>
  <si>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</si>
  <si>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</si>
  <si>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</si>
  <si>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</si>
  <si>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</si>
  <si>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</si>
  <si>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</si>
  <si>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</si>
  <si>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</si>
  <si>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</si>
  <si>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</si>
  <si>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</si>
  <si>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</si>
  <si>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</si>
  <si>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</si>
  <si>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</si>
  <si>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</si>
  <si>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</si>
  <si>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</si>
  <si>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</si>
  <si>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</si>
  <si>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</si>
  <si>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</si>
  <si>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</si>
  <si>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</si>
  <si>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</si>
  <si>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</si>
  <si>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</si>
  <si>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</si>
  <si>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</si>
  <si>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</si>
  <si>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</si>
  <si>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</si>
  <si>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</si>
  <si>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</si>
  <si>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</si>
  <si>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</si>
  <si>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</si>
  <si>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</si>
  <si>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</si>
  <si>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</si>
  <si>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</si>
  <si>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</si>
  <si>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</si>
  <si>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</si>
  <si>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</si>
  <si>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</si>
  <si>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</si>
  <si>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</si>
  <si>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</si>
  <si>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</si>
  <si>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</si>
  <si>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</si>
  <si>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</si>
  <si>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</si>
  <si>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</si>
  <si>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</si>
  <si>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</si>
  <si>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</si>
  <si>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</si>
  <si>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</si>
  <si>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</si>
  <si>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</si>
  <si>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</si>
  <si>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</si>
  <si>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</si>
  <si>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</si>
  <si>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</si>
  <si>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</si>
  <si>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</si>
  <si>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</si>
  <si>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</si>
  <si>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</si>
  <si>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</si>
  <si>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</si>
  <si>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</si>
  <si>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</si>
  <si>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</si>
  <si>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</si>
  <si>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</si>
  <si>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</si>
  <si>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</si>
  <si>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</si>
  <si>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</si>
  <si>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</si>
  <si>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</si>
  <si>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</si>
  <si>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</si>
  <si>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</si>
  <si>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</si>
  <si>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</si>
  <si>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</si>
  <si>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</si>
  <si>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</si>
  <si>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</si>
  <si>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</si>
  <si>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</si>
  <si>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</si>
  <si>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</si>
  <si>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</si>
  <si>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</si>
  <si>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</si>
  <si>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</si>
  <si>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</si>
  <si>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</si>
  <si>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</si>
  <si>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</si>
  <si>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</si>
  <si>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</si>
  <si>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</si>
  <si>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</si>
  <si>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</si>
  <si>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</si>
  <si>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</si>
  <si>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</si>
  <si>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</si>
  <si>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</si>
  <si>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</si>
  <si>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</si>
  <si>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</si>
  <si>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</si>
  <si>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</si>
  <si>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</si>
  <si>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</si>
  <si>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</si>
  <si>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</si>
  <si>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</si>
  <si>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</si>
  <si>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</si>
  <si>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</si>
  <si>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</si>
  <si>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</si>
  <si>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</si>
  <si>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</si>
  <si>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</si>
  <si>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</si>
  <si>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</si>
  <si>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</si>
  <si>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</si>
  <si>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</si>
  <si>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</si>
  <si>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</si>
  <si>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</si>
  <si>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</si>
  <si>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</si>
  <si>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</si>
  <si>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</si>
  <si>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</si>
  <si>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</si>
  <si>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</si>
  <si>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</si>
  <si>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</si>
  <si>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</si>
  <si>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</si>
  <si>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</si>
  <si>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</si>
  <si>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</si>
  <si>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</si>
  <si>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</si>
  <si>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</si>
  <si>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</si>
  <si>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</si>
  <si>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</si>
  <si>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</si>
  <si>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</si>
  <si>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</si>
  <si>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</si>
  <si>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</si>
  <si>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</si>
  <si>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</si>
  <si>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</si>
  <si>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</si>
  <si>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</si>
  <si>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</si>
  <si>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</si>
  <si>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</si>
  <si>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</si>
  <si>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</si>
  <si>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</si>
  <si>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</si>
  <si>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</si>
  <si>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</si>
  <si>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</si>
  <si>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</si>
  <si>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</si>
  <si>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</si>
  <si>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</si>
  <si>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</si>
  <si>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</si>
  <si>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</si>
  <si>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</si>
  <si>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</si>
  <si>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</si>
  <si>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</si>
  <si>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</si>
  <si>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</si>
  <si>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</si>
  <si>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</si>
  <si>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</si>
  <si>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</si>
  <si>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</si>
  <si>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</si>
  <si>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</si>
  <si>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</si>
  <si>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</si>
  <si>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</si>
  <si>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</si>
  <si>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</si>
  <si>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</si>
  <si>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</si>
  <si>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</si>
  <si>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</si>
  <si>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</si>
  <si>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</si>
  <si>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</si>
  <si>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</si>
  <si>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</si>
  <si>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</si>
  <si>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</si>
  <si>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</si>
  <si>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</si>
  <si>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</si>
  <si>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</si>
  <si>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</si>
  <si>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</si>
  <si>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</si>
  <si>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</si>
  <si>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</si>
  <si>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</si>
  <si>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</si>
  <si>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</si>
  <si>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</si>
  <si>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</si>
  <si>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</si>
  <si>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</si>
  <si>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</si>
  <si>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</si>
  <si>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</si>
  <si>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</si>
  <si>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</si>
  <si>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</si>
  <si>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</si>
  <si>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</si>
  <si>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</si>
  <si>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</si>
  <si>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</si>
  <si>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</si>
  <si>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</si>
  <si>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</si>
  <si>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</si>
  <si>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</si>
  <si>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</si>
  <si>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</si>
  <si>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</si>
  <si>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</si>
  <si>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</si>
  <si>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</si>
  <si>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</si>
  <si>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</si>
  <si>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</si>
  <si>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</si>
  <si>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</si>
  <si>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</si>
  <si>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</si>
  <si>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</si>
  <si>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</si>
  <si>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</si>
  <si>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</si>
  <si>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</si>
  <si>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</si>
  <si>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</si>
  <si>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</si>
  <si>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</si>
  <si>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</si>
  <si>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</si>
  <si>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</si>
  <si>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</si>
  <si>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</si>
  <si>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</si>
  <si>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</si>
  <si>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</si>
  <si>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</si>
  <si>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</si>
  <si>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</si>
  <si>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</si>
  <si>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</si>
  <si>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</si>
  <si>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</si>
  <si>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</si>
  <si>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</si>
  <si>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</si>
  <si>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</si>
  <si>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</si>
  <si>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</si>
  <si>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</si>
  <si>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</si>
  <si>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</si>
  <si>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</si>
  <si>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</si>
  <si>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</si>
  <si>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</si>
  <si>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</si>
  <si>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</si>
  <si>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</si>
  <si>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</si>
  <si>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</si>
  <si>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</si>
  <si>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</si>
  <si>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</si>
  <si>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</si>
  <si>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</si>
  <si>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</si>
  <si>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</si>
  <si>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</si>
  <si>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</si>
  <si>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</si>
  <si>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</si>
  <si>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</si>
  <si>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</si>
  <si>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</si>
  <si>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</si>
  <si>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</si>
  <si>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</si>
  <si>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</si>
  <si>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</si>
  <si>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</si>
  <si>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</si>
  <si>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</si>
  <si>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</si>
  <si>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</si>
  <si>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</si>
  <si>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</si>
  <si>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</si>
  <si>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</si>
  <si>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</si>
  <si>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</si>
  <si>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</si>
  <si>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</si>
  <si>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</si>
  <si>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</si>
  <si>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</si>
  <si>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</si>
  <si>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</si>
  <si>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</si>
  <si>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</si>
  <si>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</si>
  <si>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</si>
  <si>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</si>
  <si>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</si>
  <si>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</si>
  <si>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</si>
  <si>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</si>
  <si>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</si>
  <si>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</si>
  <si>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</si>
  <si>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</si>
  <si>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</si>
  <si>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</si>
  <si>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</si>
  <si>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</si>
  <si>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</si>
  <si>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</si>
  <si>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</si>
  <si>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</si>
  <si>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</si>
  <si>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</si>
  <si>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</si>
  <si>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</si>
  <si>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</si>
  <si>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</si>
  <si>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</si>
  <si>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</si>
  <si>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</si>
  <si>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</si>
  <si>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</si>
  <si>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</si>
  <si>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</si>
  <si>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</si>
  <si>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</si>
  <si>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</si>
  <si>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</si>
  <si>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</si>
  <si>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</si>
  <si>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</si>
  <si>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</si>
  <si>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</si>
  <si>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</si>
  <si>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</si>
  <si>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</si>
  <si>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</si>
  <si>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</si>
  <si>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</si>
  <si>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</si>
  <si>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</si>
  <si>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</si>
  <si>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</si>
  <si>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</si>
  <si>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</si>
  <si>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</si>
  <si>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</si>
  <si>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</si>
  <si>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</si>
  <si>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</si>
  <si>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</si>
  <si>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</si>
  <si>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</si>
  <si>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</si>
  <si>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</si>
  <si>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</si>
  <si>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</si>
  <si>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</si>
  <si>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</si>
  <si>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</si>
  <si>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</si>
  <si>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</si>
  <si>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</si>
  <si>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</si>
  <si>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</si>
  <si>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</si>
  <si>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</si>
  <si>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</si>
  <si>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</si>
  <si>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</si>
  <si>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</si>
  <si>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</si>
  <si>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</si>
  <si>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</si>
  <si>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</si>
  <si>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</si>
  <si>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</si>
  <si>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</si>
  <si>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</si>
  <si>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</si>
  <si>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</si>
  <si>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</si>
  <si>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</si>
  <si>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</si>
  <si>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</si>
  <si>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</si>
  <si>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</si>
  <si>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</si>
  <si>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</si>
  <si>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</si>
  <si>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</si>
  <si>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</si>
  <si>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</si>
  <si>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</si>
  <si>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</si>
  <si>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</si>
  <si>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</si>
  <si>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</si>
  <si>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</si>
  <si>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</si>
  <si>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</si>
  <si>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</si>
  <si>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</si>
  <si>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</si>
  <si>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</si>
  <si>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</si>
  <si>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</si>
  <si>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</si>
  <si>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</si>
  <si>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</si>
  <si>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</si>
  <si>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</si>
  <si>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</si>
  <si>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</si>
  <si>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</si>
  <si>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</si>
  <si>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</si>
  <si>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</si>
  <si>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</si>
  <si>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</si>
  <si>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</si>
  <si>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</si>
  <si>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</si>
  <si>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</si>
  <si>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</si>
  <si>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</si>
  <si>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</si>
  <si>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</si>
  <si>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</si>
  <si>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</si>
  <si>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</si>
  <si>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</si>
  <si>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</si>
  <si>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</si>
  <si>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</si>
  <si>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</si>
  <si>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</si>
  <si>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</si>
  <si>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</si>
  <si>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</si>
  <si>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</si>
  <si>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</si>
  <si>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</si>
  <si>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</si>
  <si>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</si>
  <si>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</si>
  <si>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</si>
  <si>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</si>
  <si>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</si>
  <si>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</si>
  <si>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</si>
  <si>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</si>
  <si>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</si>
  <si>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</si>
  <si>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</si>
  <si>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</si>
  <si>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</si>
  <si>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</si>
  <si>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</si>
  <si>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</si>
  <si>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</si>
  <si>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</si>
  <si>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</si>
  <si>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</si>
  <si>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</si>
  <si>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</si>
  <si>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</si>
  <si>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</si>
  <si>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</si>
  <si>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</si>
  <si>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</si>
  <si>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</si>
  <si>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</si>
  <si>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</si>
  <si>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</si>
  <si>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</si>
  <si>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</si>
  <si>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</si>
  <si>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</si>
  <si>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</si>
  <si>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</si>
  <si>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</si>
  <si>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</si>
  <si>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</si>
  <si>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</si>
  <si>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</si>
  <si>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</si>
  <si>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</si>
  <si>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</si>
  <si>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</si>
  <si>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</si>
  <si>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</si>
  <si>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</si>
  <si>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</si>
  <si>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</si>
  <si>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</si>
  <si>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</si>
  <si>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</si>
  <si>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</si>
  <si>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</si>
  <si>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</si>
  <si>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</si>
  <si>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</si>
  <si>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</si>
  <si>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</si>
  <si>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</si>
  <si>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</si>
  <si>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</si>
  <si>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</si>
  <si>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</si>
  <si>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</si>
  <si>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</si>
  <si>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</si>
  <si>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</si>
  <si>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</si>
  <si>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</si>
  <si>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</si>
  <si>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</si>
  <si>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</si>
  <si>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</si>
  <si>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</si>
  <si>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</si>
  <si>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</si>
  <si>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</si>
  <si>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</si>
  <si>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</si>
  <si>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</si>
  <si>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</si>
  <si>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</si>
  <si>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</si>
  <si>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</si>
  <si>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</si>
  <si>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</si>
  <si>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</si>
  <si>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</si>
  <si>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</si>
  <si>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</si>
  <si>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</si>
  <si>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</si>
  <si>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</si>
  <si>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</si>
  <si>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</si>
  <si>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</si>
  <si>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</si>
  <si>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</si>
  <si>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</si>
  <si>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</si>
  <si>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</si>
  <si>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</si>
  <si>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</si>
  <si>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</si>
  <si>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</si>
  <si>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</si>
  <si>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</si>
  <si>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</si>
  <si>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</si>
  <si>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</si>
  <si>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</si>
  <si>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</si>
  <si>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</si>
  <si>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</si>
  <si>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</si>
  <si>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</si>
  <si>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</si>
  <si>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</si>
  <si>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</si>
  <si>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</si>
  <si>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</si>
  <si>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</si>
  <si>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</si>
  <si>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</si>
  <si>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</si>
  <si>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</si>
  <si>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</si>
  <si>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</si>
  <si>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</si>
  <si>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</si>
  <si>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</si>
  <si>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</si>
  <si>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</si>
  <si>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</si>
  <si>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</si>
  <si>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</si>
  <si>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</si>
  <si>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</si>
  <si>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</si>
  <si>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</si>
  <si>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</si>
  <si>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</si>
  <si>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</si>
  <si>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</si>
  <si>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</si>
  <si>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</si>
  <si>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</si>
  <si>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</si>
  <si>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</si>
  <si>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</si>
  <si>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</si>
  <si>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</si>
  <si>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</si>
  <si>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</si>
  <si>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</si>
  <si>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</si>
  <si>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</si>
  <si>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</si>
  <si>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</si>
  <si>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</si>
  <si>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</si>
  <si>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</si>
  <si>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</si>
  <si>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</si>
  <si>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</si>
  <si>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</si>
  <si>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</si>
  <si>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</si>
  <si>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</si>
  <si>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</si>
  <si>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</si>
  <si>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</si>
  <si>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</si>
  <si>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</si>
  <si>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</si>
  <si>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</si>
  <si>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</si>
  <si>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</si>
  <si>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</si>
  <si>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</si>
  <si>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</si>
  <si>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</si>
  <si>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</si>
  <si>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</si>
  <si>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</si>
  <si>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</si>
  <si>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</si>
  <si>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</si>
  <si>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</si>
  <si>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</si>
  <si>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</si>
  <si>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</si>
  <si>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</si>
  <si>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</si>
  <si>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</si>
  <si>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</si>
  <si>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</si>
  <si>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</si>
  <si>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</si>
  <si>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</si>
  <si>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</si>
  <si>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</si>
  <si>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</si>
  <si>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</si>
  <si>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</si>
  <si>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</si>
  <si>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</si>
  <si>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</si>
  <si>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</si>
  <si>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</si>
  <si>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</si>
  <si>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</si>
  <si>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</si>
  <si>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</si>
  <si>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</si>
  <si>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</si>
  <si>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</si>
  <si>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</si>
  <si>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</si>
  <si>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</si>
  <si>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</si>
  <si>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</si>
  <si>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</si>
  <si>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</si>
  <si>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</si>
  <si>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</si>
  <si>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</si>
  <si>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</si>
  <si>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</si>
  <si>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</si>
  <si>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</si>
  <si>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</si>
  <si>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</si>
  <si>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</si>
  <si>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</si>
  <si>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</si>
  <si>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</si>
  <si>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</si>
  <si>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</si>
  <si>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</si>
  <si>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</si>
  <si>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</si>
  <si>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</si>
  <si>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</si>
  <si>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</si>
  <si>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</si>
  <si>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</si>
  <si>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</si>
  <si>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</si>
  <si>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</si>
  <si>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</si>
  <si>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</si>
  <si>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</si>
  <si>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</si>
  <si>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</si>
  <si>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</si>
  <si>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</si>
  <si>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</si>
  <si>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</si>
  <si>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</si>
  <si>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</si>
  <si>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</si>
  <si>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</si>
  <si>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</si>
  <si>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</si>
  <si>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</si>
  <si>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</si>
  <si>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</si>
  <si>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</si>
  <si>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</si>
  <si>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</si>
  <si>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</si>
  <si>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</si>
  <si>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</si>
  <si>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</si>
  <si>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</si>
  <si>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</si>
  <si>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</si>
  <si>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</si>
  <si>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</si>
  <si>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</si>
  <si>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</si>
  <si>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</si>
  <si>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</si>
  <si>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</si>
  <si>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</si>
  <si>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</si>
  <si>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</si>
  <si>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</si>
  <si>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</si>
  <si>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</si>
  <si>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</si>
  <si>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</si>
  <si>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</si>
  <si>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</si>
  <si>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</si>
  <si>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</si>
  <si>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</si>
  <si>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</si>
  <si>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</si>
  <si>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</si>
  <si>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</si>
  <si>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</si>
  <si>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</si>
  <si>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</si>
  <si>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</si>
  <si>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</si>
  <si>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</si>
  <si>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</si>
  <si>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</si>
  <si>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</si>
  <si>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</si>
  <si>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</si>
  <si>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</si>
  <si>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</si>
  <si>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</si>
  <si>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</si>
  <si>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</si>
  <si>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</si>
  <si>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</si>
  <si>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</si>
  <si>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</si>
  <si>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</si>
  <si>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</si>
  <si>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</si>
  <si>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</si>
  <si>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</si>
  <si>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</si>
  <si>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</si>
  <si>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</si>
  <si>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</si>
  <si>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</si>
  <si>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</si>
  <si>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</si>
  <si>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</si>
  <si>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</si>
  <si>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</si>
  <si>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</si>
  <si>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</si>
  <si>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</si>
  <si>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</si>
  <si>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</si>
  <si>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</si>
  <si>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</si>
  <si>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</si>
  <si>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</si>
  <si>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</si>
  <si>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</si>
  <si>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</si>
  <si>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</si>
  <si>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</si>
  <si>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</si>
  <si>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</si>
  <si>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</si>
  <si>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</si>
  <si>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</si>
  <si>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</si>
  <si>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</si>
  <si>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</si>
  <si>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</si>
  <si>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</si>
  <si>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</si>
  <si>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</si>
  <si>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</si>
  <si>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</si>
  <si>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</si>
  <si>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</si>
  <si>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</si>
  <si>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</si>
  <si>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</si>
  <si>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</si>
  <si>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</si>
  <si>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</si>
  <si>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</si>
  <si>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</si>
  <si>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</si>
  <si>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</si>
  <si>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</si>
  <si>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</si>
  <si>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</si>
  <si>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</si>
  <si>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</si>
  <si>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</si>
  <si>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</si>
  <si>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</si>
  <si>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</si>
  <si>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</si>
  <si>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</si>
  <si>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</si>
  <si>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</si>
  <si>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</si>
  <si>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</si>
  <si>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</si>
  <si>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</si>
  <si>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</si>
  <si>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</si>
  <si>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</si>
  <si>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</si>
  <si>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</si>
  <si>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</si>
  <si>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</si>
  <si>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</si>
  <si>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</si>
  <si>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</si>
  <si>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</si>
  <si>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</si>
  <si>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</si>
  <si>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</si>
  <si>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</si>
  <si>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</si>
  <si>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</si>
  <si>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</si>
  <si>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</si>
  <si>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</si>
  <si>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</si>
  <si>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</si>
  <si>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</si>
  <si>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</si>
  <si>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</si>
  <si>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</si>
  <si>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</si>
  <si>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</si>
  <si>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</si>
  <si>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</si>
  <si>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</si>
  <si>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</si>
  <si>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</si>
  <si>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</si>
  <si>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</si>
  <si>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</si>
  <si>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</si>
  <si>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</si>
  <si>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</si>
  <si>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</si>
  <si>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</si>
  <si>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</si>
  <si>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</si>
  <si>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</si>
  <si>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</si>
  <si>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</si>
  <si>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</si>
  <si>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</si>
  <si>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</si>
  <si>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</si>
  <si>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</si>
  <si>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</si>
  <si>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</si>
  <si>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</si>
  <si>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</si>
  <si>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</si>
  <si>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</si>
  <si>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</si>
  <si>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</si>
  <si>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</si>
  <si>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</si>
  <si>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</si>
  <si>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</si>
  <si>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</si>
  <si>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</si>
  <si>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</si>
  <si>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</si>
  <si>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</si>
  <si>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</si>
  <si>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</si>
  <si>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</si>
  <si>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</si>
  <si>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</si>
  <si>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</si>
  <si>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</si>
  <si>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</si>
  <si>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</si>
  <si>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</si>
  <si>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</si>
  <si>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</si>
  <si>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</si>
  <si>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</si>
  <si>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</si>
  <si>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</si>
  <si>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</si>
  <si>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</si>
  <si>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</si>
  <si>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</si>
  <si>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</si>
  <si>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</si>
  <si>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</si>
  <si>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</si>
  <si>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</si>
  <si>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</si>
  <si>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</si>
  <si>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</si>
  <si>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</si>
  <si>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</si>
  <si>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</si>
  <si>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</si>
  <si>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</si>
  <si>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</si>
  <si>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</si>
  <si>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</si>
  <si>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</si>
  <si>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</si>
  <si>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</si>
  <si>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</si>
  <si>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</si>
  <si>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</si>
  <si>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</si>
  <si>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</si>
  <si>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</si>
  <si>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</si>
  <si>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</si>
  <si>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</si>
  <si>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</si>
  <si>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</si>
  <si>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</si>
  <si>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</si>
  <si>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</si>
  <si>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</si>
  <si>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</si>
  <si>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</si>
  <si>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</si>
  <si>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</si>
  <si>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</si>
  <si>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</si>
  <si>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</si>
  <si>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</si>
  <si>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</si>
  <si>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</si>
  <si>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</si>
  <si>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</si>
  <si>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</si>
  <si>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</si>
  <si>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</si>
  <si>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</si>
  <si>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</si>
  <si>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</si>
  <si>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</si>
  <si>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</si>
  <si>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</si>
  <si>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</si>
  <si>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</si>
  <si>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</si>
  <si>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</si>
  <si>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</si>
  <si>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</si>
  <si>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</si>
  <si>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</si>
  <si>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</si>
  <si>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</si>
  <si>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</si>
  <si>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</si>
  <si>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</si>
  <si>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</si>
  <si>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</si>
  <si>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</si>
  <si>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</si>
  <si>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</si>
  <si>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</si>
  <si>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</si>
  <si>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</si>
  <si>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</si>
  <si>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</si>
  <si>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</si>
  <si>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</si>
  <si>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</si>
  <si>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</si>
  <si>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</si>
  <si>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</si>
  <si>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</si>
  <si>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</si>
  <si>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</si>
  <si>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</si>
  <si>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</si>
  <si>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</si>
  <si>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</si>
  <si>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</si>
  <si>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</si>
  <si>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</si>
  <si>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</si>
  <si>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</si>
  <si>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</si>
  <si>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</si>
  <si>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</si>
  <si>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</si>
  <si>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</si>
  <si>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</si>
  <si>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</si>
  <si>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</si>
  <si>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</si>
  <si>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</si>
  <si>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</si>
  <si>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</si>
  <si>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</si>
  <si>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</si>
  <si>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</si>
  <si>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</si>
  <si>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</si>
  <si>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</si>
  <si>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</si>
  <si>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</si>
  <si>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</si>
  <si>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</si>
  <si>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</si>
  <si>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</si>
  <si>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</si>
  <si>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</si>
  <si>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</si>
  <si>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</si>
  <si>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</si>
  <si>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</si>
  <si>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</si>
  <si>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</si>
  <si>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</si>
  <si>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</si>
  <si>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</si>
  <si>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</si>
  <si>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</si>
  <si>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</si>
  <si>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</si>
  <si>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</si>
  <si>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</si>
  <si>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</si>
  <si>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</si>
  <si>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</si>
  <si>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</si>
  <si>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</si>
  <si>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</si>
  <si>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</si>
  <si>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</si>
  <si>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</si>
  <si>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</si>
  <si>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</si>
  <si>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</si>
  <si>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</si>
  <si>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</si>
  <si>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</si>
  <si>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</si>
  <si>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</si>
  <si>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</si>
  <si>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</si>
  <si>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</si>
  <si>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</si>
  <si>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</si>
  <si>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</si>
  <si>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</si>
  <si>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</si>
  <si>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</si>
  <si>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</si>
  <si>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</si>
  <si>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</si>
  <si>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</si>
  <si>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</si>
  <si>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</si>
  <si>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</si>
  <si>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</si>
  <si>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</si>
  <si>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</si>
  <si>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</si>
  <si>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</si>
  <si>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</si>
  <si>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</si>
  <si>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</si>
  <si>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</si>
  <si>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</si>
  <si>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</si>
  <si>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</si>
  <si>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</si>
  <si>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</si>
  <si>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</si>
  <si>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</si>
  <si>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</si>
  <si>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</si>
  <si>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</si>
  <si>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</si>
  <si>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</si>
  <si>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</si>
  <si>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</si>
  <si>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</si>
  <si>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</si>
  <si>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</si>
  <si>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</si>
  <si>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</si>
  <si>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</si>
  <si>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</si>
  <si>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</si>
  <si>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</si>
  <si>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</si>
  <si>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</si>
  <si>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</si>
  <si>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</si>
  <si>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</si>
  <si>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</si>
  <si>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</si>
  <si>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</si>
  <si>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</si>
  <si>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</si>
  <si>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</si>
  <si>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</si>
  <si>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</si>
  <si>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</si>
  <si>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</si>
  <si>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</si>
  <si>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</si>
  <si>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</si>
  <si>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</si>
  <si>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</si>
  <si>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</si>
  <si>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</si>
  <si>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</si>
  <si>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</si>
  <si>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</si>
  <si>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</si>
  <si>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</si>
  <si>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</si>
  <si>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</si>
  <si>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</si>
  <si>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</si>
  <si>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</si>
  <si>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</si>
  <si>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</si>
  <si>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</si>
  <si>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</si>
  <si>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</si>
  <si>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</si>
  <si>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</si>
  <si>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</si>
  <si>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</si>
  <si>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</si>
  <si>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</si>
  <si>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</si>
  <si>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</si>
  <si>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</si>
  <si>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</si>
  <si>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</si>
  <si>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</si>
  <si>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</si>
  <si>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</si>
  <si>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</si>
  <si>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</si>
  <si>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</si>
  <si>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</si>
  <si>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</si>
  <si>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</si>
  <si>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</si>
  <si>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</si>
  <si>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</si>
  <si>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</si>
  <si>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</si>
  <si>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</si>
  <si>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</si>
  <si>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</si>
  <si>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</si>
  <si>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</si>
  <si>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</si>
  <si>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</si>
  <si>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</si>
  <si>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</si>
  <si>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</si>
  <si>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</si>
  <si>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</si>
  <si>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</si>
  <si>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</si>
  <si>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</si>
  <si>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</si>
  <si>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</si>
  <si>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</si>
  <si>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</si>
  <si>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</si>
  <si>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</si>
  <si>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</si>
  <si>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</si>
  <si>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</si>
  <si>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</si>
  <si>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</si>
  <si>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</si>
  <si>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</si>
  <si>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</si>
  <si>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</si>
  <si>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</si>
  <si>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</si>
  <si>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</si>
  <si>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</si>
  <si>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</si>
  <si>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</si>
  <si>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</si>
  <si>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</si>
  <si>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</si>
  <si>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</si>
  <si>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</si>
  <si>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</si>
  <si>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</si>
  <si>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</si>
  <si>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</si>
  <si>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</si>
  <si>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</si>
  <si>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</si>
  <si>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</si>
  <si>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</si>
  <si>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</si>
  <si>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</si>
  <si>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</si>
  <si>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</si>
  <si>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</si>
  <si>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</si>
  <si>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</si>
  <si>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</si>
  <si>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</si>
  <si>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</si>
  <si>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</si>
  <si>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</si>
  <si>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</si>
  <si>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</si>
  <si>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</si>
  <si>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</si>
  <si>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</si>
  <si>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</si>
  <si>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</si>
  <si>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</si>
  <si>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</si>
  <si>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</si>
  <si>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</si>
  <si>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</si>
  <si>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</si>
  <si>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</si>
  <si>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</si>
  <si>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</si>
  <si>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</si>
  <si>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</si>
  <si>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</si>
  <si>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</si>
  <si>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</si>
  <si>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</si>
  <si>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</si>
  <si>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</si>
  <si>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</si>
  <si>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</si>
  <si>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</si>
  <si>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</si>
  <si>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</si>
  <si>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</si>
  <si>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</si>
  <si>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</si>
  <si>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</si>
  <si>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</si>
  <si>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</si>
  <si>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</si>
  <si>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</si>
  <si>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</si>
  <si>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</si>
  <si>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</si>
  <si>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</si>
  <si>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</si>
  <si>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</si>
  <si>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</si>
  <si>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</si>
  <si>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</si>
  <si>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</si>
  <si>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</si>
  <si>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</si>
  <si>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</si>
  <si>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</si>
  <si>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</si>
  <si>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</si>
  <si>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</si>
  <si>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</si>
  <si>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</si>
  <si>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</si>
  <si>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</si>
  <si>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</si>
  <si>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</si>
  <si>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</si>
  <si>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</si>
  <si>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</si>
  <si>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</si>
  <si>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</si>
  <si>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</si>
  <si>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</si>
  <si>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</si>
  <si>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</si>
  <si>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</si>
  <si>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</si>
  <si>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</si>
  <si>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</si>
  <si>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</si>
  <si>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</si>
  <si>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</si>
  <si>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</si>
  <si>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</si>
  <si>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</si>
  <si>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</si>
  <si>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</si>
  <si>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</si>
  <si>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</si>
  <si>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</si>
  <si>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</si>
  <si>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</si>
  <si>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</si>
  <si>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</si>
  <si>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</si>
  <si>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</si>
  <si>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</si>
  <si>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</si>
  <si>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</si>
  <si>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</si>
  <si>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</si>
  <si>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</si>
  <si>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</si>
  <si>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</si>
  <si>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</si>
  <si>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</si>
  <si>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</si>
  <si>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</si>
  <si>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</si>
  <si>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</si>
  <si>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</si>
  <si>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</si>
  <si>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</si>
  <si>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</si>
  <si>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</si>
  <si>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</si>
  <si>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</si>
  <si>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</si>
  <si>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</si>
  <si>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</si>
  <si>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</si>
  <si>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</si>
  <si>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</si>
  <si>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</si>
  <si>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</si>
  <si>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</si>
  <si>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</si>
  <si>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</si>
  <si>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</si>
  <si>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</si>
  <si>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</si>
  <si>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</si>
  <si>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</si>
  <si>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</si>
  <si>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</si>
  <si>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</si>
  <si>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</si>
  <si>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</si>
  <si>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</si>
  <si>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</si>
  <si>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</si>
  <si>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</si>
  <si>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</si>
  <si>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</si>
  <si>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</si>
  <si>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</si>
  <si>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</si>
  <si>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</si>
  <si>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</si>
  <si>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</si>
  <si>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</si>
  <si>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</si>
  <si>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</si>
  <si>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</si>
  <si>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</si>
  <si>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</si>
  <si>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</si>
  <si>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</si>
  <si>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</si>
  <si>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</si>
  <si>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</si>
  <si>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</si>
  <si>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</si>
  <si>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</si>
  <si>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</si>
  <si>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</si>
  <si>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</si>
  <si>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</si>
  <si>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</si>
  <si>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</si>
  <si>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</si>
  <si>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</si>
  <si>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</si>
  <si>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</si>
  <si>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</si>
  <si>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</si>
  <si>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</si>
  <si>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</si>
  <si>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</si>
  <si>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</si>
  <si>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</si>
  <si>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</si>
  <si>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</si>
  <si>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</si>
  <si>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</si>
  <si>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</si>
  <si>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</si>
  <si>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</si>
  <si>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</si>
  <si>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</si>
  <si>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</si>
  <si>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</si>
  <si>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</si>
  <si>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</si>
  <si>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</si>
  <si>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</si>
  <si>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</si>
  <si>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</si>
  <si>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</si>
  <si>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</si>
  <si>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</si>
  <si>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</si>
  <si>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</si>
  <si>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</si>
  <si>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</si>
  <si>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</si>
  <si>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</si>
  <si>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</si>
  <si>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</si>
  <si>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</si>
  <si>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</si>
  <si>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</si>
  <si>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</si>
  <si>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</si>
  <si>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</si>
  <si>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</si>
  <si>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</si>
  <si>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</si>
  <si>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</si>
  <si>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</si>
  <si>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</si>
  <si>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</si>
  <si>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</si>
  <si>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</si>
  <si>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</si>
  <si>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</si>
  <si>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</si>
  <si>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</si>
  <si>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</si>
  <si>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</si>
  <si>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</si>
  <si>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</si>
  <si>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</si>
  <si>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</si>
  <si>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</si>
  <si>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</si>
  <si>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</si>
  <si>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</si>
  <si>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</si>
  <si>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</si>
  <si>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</si>
  <si>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</si>
  <si>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</si>
  <si>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</si>
  <si>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</si>
  <si>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</si>
  <si>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</si>
  <si>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</si>
  <si>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</si>
  <si>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</si>
  <si>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</si>
  <si>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</si>
  <si>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</si>
  <si>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</si>
  <si>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</si>
  <si>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</si>
  <si>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</si>
  <si>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</si>
  <si>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</si>
  <si>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</si>
  <si>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</si>
  <si>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</si>
  <si>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</si>
  <si>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</si>
  <si>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</si>
  <si>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</si>
  <si>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</si>
  <si>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</si>
  <si>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</si>
  <si>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</si>
  <si>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</si>
  <si>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</si>
  <si>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</si>
  <si>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</si>
  <si>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</si>
  <si>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</si>
  <si>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</si>
  <si>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</si>
  <si>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</si>
  <si>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</si>
  <si>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</si>
  <si>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</si>
  <si>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</si>
  <si>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</si>
  <si>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</si>
  <si>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</si>
  <si>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</si>
  <si>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</si>
  <si>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</si>
  <si>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</si>
  <si>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</si>
  <si>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</si>
  <si>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</si>
  <si>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</si>
  <si>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</si>
  <si>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</si>
  <si>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</si>
  <si>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</si>
  <si>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</si>
  <si>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</si>
  <si>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</si>
  <si>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</si>
  <si>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</si>
  <si>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</si>
  <si>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</si>
  <si>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</si>
  <si>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</si>
  <si>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</si>
  <si>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</si>
  <si>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</si>
  <si>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</si>
  <si>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</si>
  <si>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</si>
  <si>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</si>
  <si>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</si>
  <si>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</si>
  <si>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</si>
  <si>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</si>
  <si>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</si>
  <si>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</si>
  <si>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</si>
  <si>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</si>
  <si>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</si>
  <si>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</si>
  <si>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</si>
  <si>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</si>
  <si>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</si>
  <si>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</si>
  <si>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</si>
  <si>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</si>
  <si>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</si>
  <si>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</si>
  <si>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</si>
  <si>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</si>
  <si>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</si>
  <si>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</si>
  <si>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</si>
  <si>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</si>
  <si>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</si>
  <si>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</si>
  <si>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</si>
  <si>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</si>
  <si>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</si>
  <si>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</si>
  <si>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</si>
  <si>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</si>
  <si>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</si>
  <si>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</si>
  <si>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</si>
  <si>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</si>
  <si>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</si>
  <si>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</si>
  <si>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</si>
  <si>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</si>
  <si>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</si>
  <si>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</si>
  <si>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</si>
  <si>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</si>
  <si>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</si>
  <si>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</si>
  <si>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</si>
  <si>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</si>
  <si>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</si>
  <si>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</si>
  <si>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</si>
  <si>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</si>
  <si>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</si>
  <si>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</si>
  <si>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</si>
  <si>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</si>
  <si>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</si>
  <si>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</si>
  <si>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</si>
  <si>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</si>
  <si>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</si>
  <si>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</si>
  <si>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</si>
  <si>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</si>
  <si>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</si>
  <si>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</si>
  <si>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</si>
  <si>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</si>
  <si>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</si>
  <si>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</si>
  <si>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</si>
  <si>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</si>
  <si>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</si>
  <si>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</si>
  <si>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</si>
  <si>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</si>
  <si>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</si>
  <si>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</si>
  <si>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</si>
  <si>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</si>
  <si>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</si>
  <si>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</si>
  <si>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</si>
  <si>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</si>
  <si>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</si>
  <si>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</si>
  <si>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</si>
  <si>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</si>
  <si>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</si>
  <si>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</si>
  <si>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</si>
  <si>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</si>
  <si>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</si>
  <si>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</si>
  <si>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</si>
  <si>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</si>
  <si>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</si>
  <si>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</si>
  <si>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</si>
  <si>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</si>
  <si>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</si>
  <si>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</si>
  <si>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</si>
  <si>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</si>
  <si>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</si>
  <si>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</si>
  <si>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</si>
  <si>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</si>
  <si>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</si>
  <si>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</si>
  <si>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</si>
  <si>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</si>
  <si>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</si>
  <si>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</si>
  <si>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</si>
  <si>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</si>
  <si>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</si>
  <si>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</si>
  <si>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</si>
  <si>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</si>
  <si>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</si>
  <si>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</si>
  <si>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</si>
  <si>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</si>
  <si>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</si>
  <si>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</si>
  <si>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</si>
  <si>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</si>
  <si>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</si>
  <si>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</si>
  <si>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</si>
  <si>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</si>
  <si>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</si>
  <si>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</si>
  <si>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</si>
  <si>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</si>
  <si>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</si>
  <si>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</si>
  <si>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</si>
  <si>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</si>
  <si>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</si>
  <si>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</si>
  <si>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</si>
  <si>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</si>
  <si>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</si>
  <si>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</si>
  <si>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</si>
  <si>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</si>
  <si>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</si>
  <si>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</si>
  <si>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</si>
  <si>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</si>
  <si>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</si>
  <si>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</si>
  <si>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</si>
  <si>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</si>
  <si>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</si>
  <si>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</si>
  <si>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</si>
  <si>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</si>
  <si>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</si>
  <si>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</si>
  <si>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</si>
  <si>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</si>
  <si>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</si>
  <si>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</si>
  <si>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</si>
  <si>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</si>
  <si>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</si>
  <si>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</si>
  <si>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</si>
  <si>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</si>
  <si>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</si>
  <si>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</si>
  <si>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</si>
  <si>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</si>
  <si>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</si>
  <si>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</si>
  <si>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</si>
  <si>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</si>
  <si>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</si>
  <si>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</si>
  <si>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</si>
  <si>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</si>
  <si>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</si>
  <si>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</si>
  <si>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</si>
  <si>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</si>
  <si>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</si>
  <si>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</si>
  <si>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</si>
  <si>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</si>
  <si>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</si>
  <si>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</si>
  <si>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</si>
  <si>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</si>
  <si>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</si>
  <si>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</si>
  <si>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</si>
  <si>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</si>
  <si>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</si>
  <si>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</si>
  <si>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</si>
  <si>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</si>
  <si>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</si>
  <si>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</si>
  <si>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</si>
  <si>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</si>
  <si>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</si>
  <si>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</si>
  <si>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</si>
  <si>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</si>
  <si>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</si>
  <si>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</si>
  <si>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</si>
  <si>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</si>
  <si>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</si>
  <si>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</si>
  <si>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</si>
  <si>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</si>
  <si>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</si>
  <si>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</si>
  <si>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</si>
  <si>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</si>
  <si>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</si>
  <si>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</si>
  <si>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</si>
  <si>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</si>
  <si>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</si>
  <si>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</si>
  <si>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</si>
  <si>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</si>
  <si>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</si>
  <si>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</si>
  <si>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</si>
  <si>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</si>
  <si>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</si>
  <si>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</si>
  <si>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</si>
  <si>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</si>
  <si>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</si>
  <si>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</si>
  <si>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</si>
  <si>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</si>
  <si>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</si>
  <si>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</si>
  <si>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</si>
  <si>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</si>
  <si>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</si>
  <si>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</si>
  <si>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</si>
  <si>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</si>
  <si>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</si>
  <si>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</si>
  <si>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</si>
  <si>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</si>
  <si>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</si>
  <si>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</si>
  <si>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</si>
  <si>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</si>
  <si>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</si>
  <si>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</si>
  <si>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</si>
  <si>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</si>
  <si>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</si>
  <si>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</si>
  <si>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</si>
  <si>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</si>
  <si>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</si>
  <si>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</si>
  <si>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</si>
  <si>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</si>
  <si>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</si>
  <si>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</si>
  <si>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</si>
  <si>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</si>
  <si>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</si>
  <si>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</si>
  <si>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</si>
  <si>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</si>
  <si>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</si>
  <si>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</si>
  <si>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</si>
  <si>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</si>
  <si>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</si>
  <si>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</si>
  <si>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</si>
  <si>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</si>
  <si>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</si>
  <si>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</si>
  <si>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</si>
  <si>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</si>
  <si>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</si>
  <si>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</si>
  <si>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</si>
  <si>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</si>
  <si>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</si>
  <si>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</si>
  <si>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</si>
  <si>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</si>
  <si>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</si>
  <si>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</si>
  <si>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</si>
  <si>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</si>
  <si>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</si>
  <si>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</si>
  <si>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</si>
  <si>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</si>
  <si>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</si>
  <si>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</si>
  <si>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</si>
  <si>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</si>
  <si>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</si>
  <si>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</si>
  <si>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</si>
  <si>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</si>
  <si>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</si>
  <si>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</si>
  <si>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</si>
  <si>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</si>
  <si>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</si>
  <si>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</si>
  <si>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</si>
  <si>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</si>
  <si>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</si>
  <si>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</si>
  <si>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</si>
  <si>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</si>
  <si>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</si>
  <si>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</si>
  <si>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</si>
  <si>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</si>
  <si>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</si>
  <si>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</si>
  <si>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</si>
  <si>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</si>
  <si>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</si>
  <si>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</si>
  <si>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</si>
  <si>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</si>
  <si>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</si>
  <si>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</si>
  <si>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</si>
  <si>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</si>
  <si>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</si>
  <si>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</si>
  <si>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</si>
  <si>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</si>
  <si>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</si>
  <si>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</si>
  <si>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</si>
  <si>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</si>
  <si>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</si>
  <si>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</si>
  <si>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</si>
  <si>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</si>
  <si>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</si>
  <si>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</si>
  <si>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</si>
  <si>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</si>
  <si>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</si>
  <si>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</si>
  <si>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</si>
  <si>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</si>
  <si>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</si>
  <si>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</si>
  <si>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</si>
  <si>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</si>
  <si>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</si>
  <si>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</si>
  <si>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</si>
  <si>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</si>
  <si>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</si>
  <si>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</si>
  <si>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</si>
  <si>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</si>
  <si>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</si>
  <si>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</si>
  <si>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</si>
  <si>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</si>
  <si>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</si>
  <si>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</si>
  <si>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</si>
  <si>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</si>
  <si>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</si>
  <si>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</si>
  <si>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</si>
  <si>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</si>
  <si>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</si>
  <si>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</si>
  <si>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</si>
  <si>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</si>
  <si>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</si>
  <si>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</si>
  <si>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</si>
  <si>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</si>
  <si>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</si>
  <si>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</si>
  <si>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</si>
  <si>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</si>
  <si>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</si>
  <si>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</si>
  <si>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</si>
  <si>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</si>
  <si>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</si>
  <si>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</si>
  <si>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</si>
  <si>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</si>
  <si>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</si>
  <si>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</si>
  <si>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</si>
  <si>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</si>
  <si>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</si>
  <si>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</si>
  <si>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</si>
  <si>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</si>
  <si>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</si>
  <si>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</si>
  <si>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</si>
  <si>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</si>
  <si>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</si>
  <si>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</si>
  <si>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</si>
  <si>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</si>
  <si>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</si>
  <si>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</si>
  <si>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</si>
  <si>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</si>
  <si>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</si>
  <si>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</si>
  <si>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</si>
  <si>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</si>
  <si>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</si>
  <si>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</si>
  <si>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</si>
  <si>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</si>
  <si>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</si>
  <si>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</si>
  <si>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</si>
  <si>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</si>
  <si>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</si>
  <si>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</si>
  <si>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</si>
  <si>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</si>
  <si>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</si>
  <si>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</si>
  <si>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</si>
  <si>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</si>
  <si>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</si>
  <si>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</si>
  <si>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</si>
  <si>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</si>
  <si>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</si>
  <si>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</si>
  <si>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</si>
  <si>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</si>
  <si>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</si>
  <si>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</si>
  <si>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</si>
  <si>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</si>
  <si>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</si>
  <si>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</si>
  <si>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</si>
  <si>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</si>
  <si>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</si>
  <si>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</si>
  <si>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</si>
  <si>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</si>
  <si>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</si>
  <si>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</si>
  <si>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</si>
  <si>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</si>
  <si>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</si>
  <si>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</si>
  <si>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</si>
  <si>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</si>
  <si>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</si>
  <si>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</si>
  <si>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</si>
  <si>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</si>
  <si>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</si>
  <si>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</si>
  <si>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</si>
  <si>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</si>
  <si>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</si>
  <si>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</si>
  <si>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</si>
  <si>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</si>
  <si>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</si>
  <si>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</si>
  <si>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</si>
  <si>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</si>
  <si>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</si>
  <si>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</si>
  <si>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</si>
  <si>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</si>
  <si>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</si>
  <si>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</si>
  <si>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</si>
  <si>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</si>
  <si>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</si>
  <si>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</si>
  <si>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</si>
  <si>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</si>
  <si>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</si>
  <si>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</si>
  <si>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</si>
  <si>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</si>
  <si>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</si>
  <si>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</si>
  <si>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</si>
  <si>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</si>
  <si>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</si>
  <si>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</si>
  <si>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</si>
  <si>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</si>
  <si>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</si>
  <si>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</si>
  <si>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</si>
  <si>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</si>
  <si>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</si>
  <si>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</si>
  <si>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</si>
  <si>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</si>
  <si>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</si>
  <si>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</si>
  <si>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</si>
  <si>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</si>
  <si>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</si>
  <si>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</si>
  <si>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</si>
  <si>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</si>
  <si>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</si>
  <si>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</si>
  <si>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</si>
  <si>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</si>
  <si>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</si>
  <si>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</si>
  <si>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</si>
  <si>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</si>
  <si>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</si>
  <si>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</si>
  <si>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</si>
  <si>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</si>
  <si>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</si>
  <si>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</si>
  <si>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</si>
  <si>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</si>
  <si>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</si>
  <si>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</si>
  <si>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</si>
  <si>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</si>
  <si>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</si>
  <si>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</si>
  <si>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</si>
  <si>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</si>
  <si>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</si>
  <si>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</si>
  <si>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</si>
  <si>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</si>
  <si>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</si>
  <si>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</si>
  <si>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</si>
  <si>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</si>
  <si>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</si>
  <si>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</si>
  <si>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</si>
  <si>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</si>
  <si>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</si>
  <si>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</si>
  <si>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</si>
  <si>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</si>
  <si>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</si>
  <si>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</si>
  <si>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</si>
  <si>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</si>
  <si>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</si>
  <si>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</si>
  <si>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</si>
  <si>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</si>
  <si>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</si>
  <si>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</si>
  <si>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</si>
  <si>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</si>
  <si>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</si>
  <si>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</si>
  <si>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</si>
  <si>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</si>
  <si>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</si>
  <si>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</si>
  <si>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</si>
  <si>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</si>
  <si>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</si>
  <si>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</si>
  <si>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</si>
  <si>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</si>
  <si>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</si>
  <si>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</si>
  <si>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</si>
  <si>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</si>
  <si>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</si>
  <si>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</si>
  <si>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</si>
  <si>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</si>
  <si>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</si>
  <si>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</si>
  <si>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</si>
  <si>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</si>
  <si>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</si>
  <si>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</si>
  <si>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</si>
  <si>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</si>
  <si>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</si>
  <si>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</si>
  <si>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</si>
  <si>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</si>
  <si>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</si>
  <si>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</si>
  <si>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</si>
  <si>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</si>
  <si>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</si>
  <si>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</si>
  <si>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</si>
  <si>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</si>
  <si>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</si>
  <si>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</si>
  <si>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</si>
  <si>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</si>
  <si>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</si>
  <si>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</si>
  <si>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</si>
  <si>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</si>
  <si>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</si>
  <si>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</si>
  <si>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</si>
  <si>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</si>
  <si>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</si>
  <si>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</si>
  <si>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</si>
  <si>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</si>
  <si>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</si>
  <si>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</si>
  <si>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</si>
  <si>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</si>
  <si>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</si>
  <si>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</si>
  <si>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</si>
  <si>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</si>
  <si>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</si>
  <si>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</si>
  <si>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</si>
  <si>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</si>
  <si>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</si>
  <si>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</si>
  <si>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</si>
  <si>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</si>
  <si>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</si>
  <si>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</si>
  <si>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</si>
  <si>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</si>
  <si>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</si>
  <si>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</si>
  <si>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</si>
  <si>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</si>
  <si>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</si>
  <si>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</si>
  <si>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</si>
  <si>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</si>
  <si>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</si>
  <si>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</si>
  <si>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</si>
  <si>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</si>
  <si>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</si>
  <si>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</si>
  <si>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</si>
  <si>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</si>
  <si>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</si>
  <si>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</si>
  <si>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</si>
  <si>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</si>
  <si>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</si>
  <si>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</si>
  <si>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</si>
  <si>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</si>
  <si>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</si>
  <si>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</si>
  <si>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</si>
  <si>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</si>
  <si>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</si>
  <si>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</si>
  <si>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</si>
  <si>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</si>
  <si>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</si>
  <si>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</si>
  <si>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</si>
  <si>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</si>
  <si>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</si>
  <si>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</si>
  <si>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</si>
  <si>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</si>
  <si>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</si>
  <si>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</si>
  <si>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</si>
  <si>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</si>
  <si>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</si>
  <si>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</si>
  <si>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</si>
  <si>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</si>
  <si>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</si>
  <si>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</si>
  <si>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</si>
  <si>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</si>
  <si>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</si>
  <si>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</si>
  <si>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</si>
  <si>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</si>
  <si>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</si>
  <si>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</si>
  <si>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</si>
  <si>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</si>
  <si>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</si>
  <si>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</si>
  <si>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</si>
  <si>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</si>
  <si>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</si>
  <si>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</si>
  <si>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</si>
  <si>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</si>
  <si>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</si>
  <si>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</si>
  <si>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</si>
  <si>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</si>
  <si>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</si>
  <si>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</si>
  <si>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</si>
  <si>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</si>
  <si>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</si>
  <si>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</si>
  <si>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</si>
  <si>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</si>
  <si>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</si>
  <si>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</si>
  <si>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</si>
  <si>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</si>
  <si>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</si>
  <si>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</si>
  <si>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</si>
  <si>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</si>
  <si>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</si>
  <si>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</si>
  <si>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</si>
  <si>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</si>
  <si>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</si>
  <si>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</si>
  <si>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</si>
  <si>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</si>
  <si>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</si>
  <si>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</si>
  <si>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</si>
  <si>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</si>
  <si>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</si>
  <si>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</si>
  <si>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</si>
  <si>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</si>
  <si>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</si>
  <si>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</si>
  <si>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</si>
  <si>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</si>
  <si>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</si>
  <si>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</si>
  <si>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</si>
  <si>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</si>
  <si>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</si>
  <si>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</si>
  <si>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</si>
  <si>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</si>
  <si>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</si>
  <si>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</si>
  <si>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</si>
  <si>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</si>
  <si>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</si>
  <si>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</si>
  <si>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</si>
  <si>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</si>
  <si>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</si>
  <si>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</si>
  <si>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</si>
  <si>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</si>
  <si>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</si>
  <si>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</si>
  <si>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</si>
  <si>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</si>
  <si>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</si>
  <si>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</si>
  <si>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</si>
  <si>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</si>
  <si>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</si>
  <si>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</si>
  <si>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</si>
  <si>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</si>
  <si>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</si>
  <si>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</si>
  <si>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</si>
  <si>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</si>
  <si>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</si>
  <si>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</si>
  <si>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</si>
  <si>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</si>
  <si>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</si>
  <si>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</si>
  <si>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</si>
  <si>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</si>
  <si>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</si>
  <si>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</si>
  <si>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</si>
  <si>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</si>
  <si>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</si>
  <si>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</si>
  <si>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</si>
  <si>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</si>
  <si>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</si>
  <si>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</si>
  <si>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</si>
  <si>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</si>
  <si>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</si>
  <si>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</si>
  <si>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</si>
  <si>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</si>
  <si>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</si>
  <si>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</si>
  <si>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</si>
  <si>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</si>
  <si>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</si>
  <si>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</si>
  <si>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</si>
  <si>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</si>
  <si>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</si>
  <si>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</si>
  <si>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</si>
  <si>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</si>
  <si>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</si>
  <si>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</si>
  <si>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</si>
  <si>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</si>
  <si>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</si>
  <si>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</si>
  <si>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</si>
  <si>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</si>
  <si>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</si>
  <si>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</si>
  <si>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</si>
  <si>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</si>
  <si>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</si>
  <si>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</si>
  <si>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</si>
  <si>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</si>
  <si>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</si>
  <si>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</si>
  <si>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</si>
  <si>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</si>
  <si>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</si>
  <si>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</si>
  <si>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</si>
  <si>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</si>
  <si>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</si>
  <si>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</si>
  <si>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</si>
  <si>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</si>
  <si>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</si>
  <si>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</si>
  <si>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</si>
  <si>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</si>
  <si>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</si>
  <si>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</si>
  <si>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</si>
  <si>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</si>
  <si>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</si>
  <si>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</si>
  <si>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</si>
  <si>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</si>
  <si>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</si>
  <si>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</si>
  <si>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</si>
  <si>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</si>
  <si>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</si>
  <si>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</si>
  <si>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</si>
  <si>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</si>
  <si>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</si>
  <si>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</si>
  <si>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</si>
  <si>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</si>
  <si>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</si>
  <si>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</si>
  <si>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</si>
  <si>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</si>
  <si>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</si>
  <si>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</si>
  <si>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</si>
  <si>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</si>
  <si>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</si>
  <si>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</si>
  <si>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</si>
  <si>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</si>
  <si>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</si>
  <si>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</si>
  <si>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</si>
  <si>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</si>
  <si>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</si>
  <si>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</si>
  <si>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</si>
  <si>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</si>
  <si>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</si>
  <si>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</si>
  <si>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</si>
  <si>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</si>
  <si>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</si>
  <si>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</si>
  <si>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</si>
  <si>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</si>
  <si>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</si>
  <si>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</si>
  <si>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</si>
  <si>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</si>
  <si>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</si>
  <si>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</si>
  <si>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</si>
  <si>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</si>
  <si>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</si>
  <si>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</si>
  <si>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</si>
  <si>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</si>
  <si>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</si>
  <si>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</si>
  <si>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</si>
  <si>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</si>
  <si>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</si>
  <si>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</si>
  <si>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</si>
  <si>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</si>
  <si>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</si>
  <si>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</si>
  <si>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</si>
  <si>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</si>
  <si>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</si>
  <si>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</si>
  <si>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</si>
  <si>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</si>
  <si>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</si>
  <si>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</si>
  <si>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</si>
  <si>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</si>
  <si>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</si>
  <si>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</si>
  <si>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</si>
  <si>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</si>
  <si>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</si>
  <si>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</si>
  <si>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</si>
  <si>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</si>
  <si>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</si>
  <si>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</si>
  <si>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</si>
  <si>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</si>
  <si>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</si>
  <si>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</si>
  <si>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</si>
  <si>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</si>
  <si>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</si>
  <si>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</si>
  <si>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</si>
  <si>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</si>
  <si>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</si>
  <si>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</si>
  <si>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</si>
  <si>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</si>
  <si>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</si>
  <si>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</si>
  <si>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</si>
  <si>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</si>
  <si>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</si>
  <si>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</si>
  <si>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</si>
  <si>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</si>
  <si>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</si>
  <si>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</si>
  <si>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</si>
  <si>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</si>
  <si>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</si>
  <si>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</si>
  <si>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</si>
  <si>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</si>
  <si>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</si>
  <si>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</si>
  <si>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</si>
  <si>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</si>
  <si>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</si>
  <si>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</si>
  <si>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</si>
  <si>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</si>
  <si>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</si>
  <si>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</si>
  <si>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</si>
  <si>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</si>
  <si>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</si>
  <si>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</si>
  <si>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</si>
  <si>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</si>
  <si>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</si>
  <si>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</si>
  <si>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</si>
  <si>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</si>
  <si>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</si>
  <si>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</si>
  <si>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</si>
  <si>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</si>
  <si>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</si>
  <si>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</si>
  <si>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</si>
  <si>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</si>
  <si>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</si>
  <si>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</si>
  <si>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</si>
  <si>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</si>
  <si>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</si>
  <si>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</si>
  <si>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</si>
  <si>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</si>
  <si>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</si>
  <si>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</si>
  <si>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</si>
  <si>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</si>
  <si>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</si>
  <si>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</si>
  <si>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</si>
  <si>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</si>
  <si>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</si>
  <si>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</si>
  <si>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</si>
  <si>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</si>
  <si>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</si>
  <si>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</si>
  <si>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</si>
  <si>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</si>
  <si>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</si>
  <si>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</si>
  <si>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</si>
  <si>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</si>
  <si>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</si>
  <si>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</si>
  <si>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</si>
  <si>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</si>
  <si>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</si>
  <si>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</si>
  <si>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</si>
  <si>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</si>
  <si>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</si>
  <si>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</si>
  <si>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</si>
  <si>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</si>
  <si>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</si>
  <si>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</si>
  <si>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</si>
  <si>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</si>
  <si>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</si>
  <si>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</si>
  <si>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</si>
  <si>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</si>
  <si>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</si>
  <si>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</si>
  <si>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</si>
  <si>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</si>
  <si>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</si>
  <si>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</si>
  <si>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</si>
  <si>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</si>
  <si>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</si>
  <si>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</si>
  <si>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</si>
  <si>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</si>
  <si>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</si>
  <si>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</si>
  <si>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</si>
  <si>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</si>
  <si>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</si>
  <si>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</si>
  <si>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</si>
  <si>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</si>
  <si>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</si>
  <si>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</si>
  <si>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</si>
  <si>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</si>
  <si>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</si>
  <si>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</si>
  <si>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</si>
  <si>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</si>
  <si>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</si>
  <si>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</si>
  <si>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</si>
  <si>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</si>
  <si>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</si>
  <si>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</si>
  <si>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</si>
  <si>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</si>
  <si>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</si>
  <si>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</si>
  <si>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</si>
  <si>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</si>
  <si>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</si>
  <si>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</si>
  <si>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</si>
  <si>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</si>
  <si>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</si>
  <si>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</si>
  <si>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</si>
  <si>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</si>
  <si>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</si>
  <si>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</si>
  <si>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</si>
  <si>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</si>
  <si>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</si>
  <si>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</si>
  <si>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</si>
  <si>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</si>
  <si>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</si>
  <si>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</si>
  <si>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</si>
  <si>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</si>
  <si>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</si>
  <si>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</si>
  <si>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</si>
  <si>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</si>
  <si>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</si>
  <si>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</si>
  <si>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</si>
  <si>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</si>
  <si>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</si>
  <si>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</si>
  <si>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</si>
  <si>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</si>
  <si>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</si>
  <si>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</si>
  <si>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</si>
  <si>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</si>
  <si>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</si>
  <si>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</si>
  <si>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</si>
  <si>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</si>
  <si>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</si>
  <si>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</si>
  <si>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</si>
  <si>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</si>
  <si>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</si>
  <si>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</si>
  <si>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</si>
  <si>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</si>
  <si>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</si>
  <si>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</si>
  <si>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</si>
  <si>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</si>
  <si>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</si>
  <si>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</si>
  <si>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</si>
  <si>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</si>
  <si>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</si>
  <si>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</si>
  <si>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</si>
  <si>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</si>
  <si>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</si>
  <si>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</si>
  <si>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</si>
  <si>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</si>
  <si>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</si>
  <si>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</si>
  <si>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</si>
  <si>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</si>
  <si>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</si>
  <si>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</si>
  <si>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</si>
  <si>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</si>
  <si>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</si>
  <si>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</si>
  <si>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</si>
  <si>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</si>
  <si>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</si>
  <si>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</si>
  <si>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</si>
  <si>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</si>
  <si>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</si>
  <si>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</si>
  <si>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</si>
  <si>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</si>
  <si>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</si>
  <si>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</si>
  <si>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</si>
  <si>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</si>
  <si>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</si>
  <si>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</si>
  <si>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</si>
  <si>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</si>
  <si>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</si>
  <si>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</si>
  <si>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</si>
  <si>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</si>
  <si>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</si>
  <si>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</si>
  <si>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</si>
  <si>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</si>
  <si>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</si>
  <si>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</si>
  <si>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</si>
  <si>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</si>
  <si>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</si>
  <si>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</si>
  <si>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</si>
  <si>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</si>
  <si>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</si>
  <si>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</si>
  <si>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</si>
  <si>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</si>
  <si>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</si>
  <si>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</si>
  <si>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</si>
  <si>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</si>
  <si>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</si>
  <si>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</si>
  <si>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</si>
  <si>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</si>
  <si>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</si>
  <si>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</si>
  <si>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</si>
  <si>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</si>
  <si>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</si>
  <si>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</si>
  <si>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</si>
  <si>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</si>
  <si>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</si>
  <si>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</si>
  <si>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</si>
  <si>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</si>
  <si>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</si>
  <si>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</si>
  <si>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</si>
  <si>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</si>
  <si>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</si>
  <si>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</si>
  <si>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</si>
  <si>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</si>
  <si>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</si>
  <si>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</si>
  <si>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</si>
  <si>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</si>
  <si>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</si>
  <si>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</si>
  <si>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</si>
  <si>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</si>
  <si>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</si>
  <si>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</si>
  <si>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</si>
  <si>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</si>
  <si>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</si>
  <si>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</si>
  <si>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</si>
  <si>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</si>
  <si>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</si>
  <si>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</si>
  <si>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</si>
  <si>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</si>
  <si>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</si>
  <si>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</si>
  <si>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</si>
  <si>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</si>
  <si>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</si>
  <si>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</si>
  <si>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</si>
  <si>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</si>
  <si>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</si>
  <si>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</si>
  <si>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</si>
  <si>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</si>
  <si>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</si>
  <si>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</si>
  <si>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</si>
  <si>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</si>
  <si>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</si>
  <si>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</si>
  <si>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</si>
  <si>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</si>
  <si>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</si>
  <si>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</si>
  <si>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</si>
  <si>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</si>
  <si>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</si>
  <si>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</si>
  <si>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</si>
  <si>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</si>
  <si>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</si>
  <si>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</si>
  <si>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</si>
  <si>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</si>
  <si>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</si>
  <si>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</si>
  <si>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</si>
  <si>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</si>
  <si>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</si>
  <si>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</si>
  <si>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</si>
  <si>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</si>
  <si>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</si>
  <si>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</si>
  <si>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</si>
  <si>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</si>
  <si>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</si>
  <si>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</si>
  <si>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</si>
  <si>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</si>
  <si>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</si>
  <si>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</si>
  <si>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</si>
  <si>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</si>
  <si>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</si>
  <si>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</si>
  <si>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</si>
  <si>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</si>
  <si>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</si>
  <si>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</si>
  <si>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</si>
  <si>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</si>
  <si>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</si>
  <si>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</si>
  <si>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</si>
  <si>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</si>
  <si>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</si>
  <si>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</si>
  <si>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</si>
  <si>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</si>
  <si>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</si>
  <si>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</si>
  <si>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</si>
  <si>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</si>
  <si>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</si>
  <si>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</si>
  <si>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</si>
  <si>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</si>
  <si>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</si>
  <si>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</si>
  <si>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</si>
  <si>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</si>
  <si>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</si>
  <si>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</si>
  <si>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</si>
  <si>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</si>
  <si>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</si>
  <si>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</si>
  <si>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</si>
  <si>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</si>
  <si>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</si>
  <si>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</si>
  <si>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</si>
  <si>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</si>
  <si>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</si>
  <si>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</si>
  <si>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</si>
  <si>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</si>
  <si>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</si>
  <si>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</si>
  <si>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</si>
  <si>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</si>
  <si>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</si>
  <si>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</si>
  <si>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</si>
  <si>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</si>
  <si>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</si>
  <si>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</si>
  <si>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</si>
  <si>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</si>
  <si>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</si>
  <si>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</si>
  <si>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</si>
  <si>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</si>
  <si>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</si>
  <si>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</si>
  <si>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</si>
  <si>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</si>
  <si>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</si>
  <si>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</si>
  <si>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</si>
  <si>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</si>
  <si>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</si>
  <si>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</si>
  <si>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</si>
  <si>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</si>
  <si>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</si>
  <si>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</si>
  <si>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</si>
  <si>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</si>
  <si>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</si>
  <si>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</si>
  <si>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</si>
  <si>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</si>
  <si>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</si>
  <si>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</si>
  <si>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</si>
  <si>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</si>
  <si>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</si>
  <si>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</si>
  <si>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</si>
  <si>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</si>
  <si>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</si>
  <si>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</si>
  <si>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</si>
  <si>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</si>
  <si>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</si>
  <si>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</si>
  <si>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</si>
  <si>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</si>
  <si>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</si>
  <si>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</si>
  <si>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</si>
  <si>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</si>
  <si>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</si>
  <si>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</si>
  <si>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</si>
  <si>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</si>
  <si>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</si>
  <si>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</si>
  <si>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</si>
  <si>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</si>
  <si>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</si>
  <si>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</si>
  <si>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</si>
  <si>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</si>
  <si>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</si>
  <si>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</si>
  <si>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</si>
  <si>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</si>
  <si>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</si>
  <si>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</si>
  <si>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</si>
  <si>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</si>
  <si>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</si>
  <si>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</si>
  <si>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</si>
  <si>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</si>
  <si>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</si>
  <si>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</si>
  <si>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</si>
  <si>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</si>
  <si>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</si>
  <si>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</si>
  <si>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</si>
  <si>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</si>
  <si>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</si>
  <si>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</si>
  <si>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</si>
  <si>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</si>
  <si>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</si>
  <si>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</si>
  <si>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</si>
  <si>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</si>
  <si>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</si>
  <si>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</si>
  <si>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</si>
  <si>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</si>
  <si>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</si>
  <si>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</si>
  <si>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</si>
  <si>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</si>
  <si>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</si>
  <si>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</si>
  <si>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</si>
  <si>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</si>
  <si>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</si>
  <si>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</si>
  <si>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</si>
  <si>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</si>
  <si>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</si>
  <si>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</si>
  <si>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</si>
  <si>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</si>
  <si>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</si>
  <si>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</si>
  <si>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</si>
  <si>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</si>
  <si>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</si>
  <si>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</si>
  <si>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</si>
  <si>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</si>
  <si>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</si>
  <si>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</si>
  <si>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</si>
  <si>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</si>
  <si>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</si>
  <si>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</si>
  <si>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</si>
  <si>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</si>
  <si>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</si>
  <si>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</si>
  <si>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</si>
  <si>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</si>
  <si>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</si>
  <si>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</si>
  <si>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</si>
  <si>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</si>
  <si>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</si>
  <si>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</si>
  <si>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</si>
  <si>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</si>
  <si>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</si>
  <si>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</si>
  <si>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</si>
  <si>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</si>
  <si>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</si>
  <si>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</si>
  <si>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</si>
  <si>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</si>
  <si>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</si>
  <si>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</si>
  <si>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</si>
  <si>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</si>
  <si>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</si>
  <si>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</si>
  <si>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</si>
  <si>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</si>
  <si>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</si>
  <si>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</si>
  <si>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</si>
  <si>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</si>
  <si>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</si>
  <si>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</si>
  <si>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</si>
  <si>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</si>
  <si>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</si>
  <si>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</si>
  <si>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</si>
  <si>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</si>
  <si>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</si>
  <si>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</si>
  <si>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</si>
  <si>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</si>
  <si>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</si>
  <si>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</si>
  <si>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</si>
  <si>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</si>
  <si>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</si>
  <si>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</si>
  <si>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</si>
  <si>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</si>
  <si>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</si>
  <si>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</si>
  <si>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</si>
  <si>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</si>
  <si>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</si>
  <si>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</si>
  <si>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</si>
  <si>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</si>
  <si>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</si>
  <si>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</si>
  <si>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</si>
  <si>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</si>
  <si>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</si>
  <si>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</si>
  <si>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</si>
  <si>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</si>
  <si>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</si>
  <si>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</si>
  <si>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</si>
  <si>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</si>
  <si>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</si>
  <si>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</si>
  <si>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</si>
  <si>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</si>
  <si>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</si>
  <si>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</si>
  <si>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</si>
  <si>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</si>
  <si>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</si>
  <si>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</si>
  <si>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</si>
  <si>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</si>
  <si>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</si>
  <si>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</si>
  <si>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</si>
  <si>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</si>
  <si>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</si>
  <si>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</si>
  <si>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</si>
  <si>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</si>
  <si>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</si>
  <si>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</si>
  <si>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</si>
  <si>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</si>
  <si>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</si>
  <si>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</si>
  <si>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</si>
  <si>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</si>
  <si>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</si>
  <si>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</si>
  <si>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</si>
  <si>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</si>
  <si>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</si>
  <si>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</si>
  <si>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</si>
  <si>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</si>
  <si>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</si>
  <si>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</si>
  <si>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</si>
  <si>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</si>
  <si>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</si>
  <si>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</si>
  <si>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</si>
  <si>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</si>
  <si>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</si>
  <si>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</si>
  <si>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</si>
  <si>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</si>
  <si>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</si>
  <si>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</si>
  <si>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</si>
  <si>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</si>
  <si>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</si>
  <si>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</si>
  <si>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</si>
  <si>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</si>
  <si>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</si>
  <si>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</si>
  <si>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</si>
  <si>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</si>
  <si>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</si>
  <si>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</si>
  <si>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</si>
  <si>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</si>
  <si>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</si>
  <si>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</si>
  <si>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</si>
  <si>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</si>
  <si>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</si>
  <si>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</si>
  <si>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</si>
  <si>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</si>
  <si>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</si>
  <si>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</si>
  <si>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</si>
  <si>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</si>
  <si>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</si>
  <si>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</si>
  <si>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</si>
  <si>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</si>
  <si>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</si>
  <si>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</si>
  <si>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</si>
  <si>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</si>
  <si>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</si>
  <si>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</si>
  <si>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</si>
  <si>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</si>
  <si>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</si>
  <si>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</si>
  <si>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</si>
  <si>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</si>
  <si>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</si>
  <si>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</si>
  <si>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</si>
  <si>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</si>
  <si>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</si>
  <si>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</si>
  <si>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</si>
  <si>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</si>
  <si>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</si>
  <si>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</si>
  <si>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</si>
  <si>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</si>
  <si>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</si>
  <si>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</si>
  <si>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</si>
  <si>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</si>
  <si>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</si>
  <si>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</si>
  <si>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</si>
  <si>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</si>
  <si>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</si>
  <si>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</si>
  <si>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</si>
  <si>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</si>
  <si>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</si>
  <si>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</si>
  <si>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</si>
  <si>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</si>
  <si>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</si>
  <si>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</si>
  <si>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</si>
  <si>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</si>
  <si>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</si>
  <si>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</si>
  <si>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</si>
  <si>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</si>
  <si>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</si>
  <si>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</si>
  <si>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</si>
  <si>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</si>
  <si>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</si>
  <si>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</si>
  <si>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</si>
  <si>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</si>
  <si>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</si>
  <si>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</si>
  <si>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</si>
  <si>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</si>
  <si>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</si>
  <si>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</si>
  <si>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</si>
  <si>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</si>
  <si>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</si>
  <si>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</si>
  <si>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</si>
  <si>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</si>
  <si>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</si>
  <si>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</si>
  <si>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</si>
  <si>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</si>
  <si>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</si>
  <si>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</si>
  <si>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</si>
  <si>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</si>
  <si>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</si>
  <si>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</si>
  <si>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</si>
  <si>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</si>
  <si>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</si>
  <si>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</si>
  <si>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</si>
  <si>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</si>
  <si>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</si>
  <si>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</si>
  <si>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</si>
  <si>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</si>
  <si>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</si>
  <si>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</si>
  <si>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</si>
  <si>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</si>
  <si>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</si>
  <si>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</si>
  <si>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</si>
  <si>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</si>
  <si>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</si>
  <si>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</si>
  <si>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</si>
  <si>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</si>
  <si>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</si>
  <si>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</si>
  <si>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</si>
  <si>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</si>
  <si>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</si>
  <si>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</si>
  <si>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</si>
  <si>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</si>
  <si>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</si>
  <si>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</si>
  <si>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</si>
  <si>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</si>
  <si>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</si>
  <si>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</si>
  <si>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</si>
  <si>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</si>
  <si>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</si>
  <si>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</si>
  <si>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</si>
  <si>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</si>
  <si>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</si>
  <si>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</si>
  <si>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</si>
  <si>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</si>
  <si>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</si>
  <si>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</si>
  <si>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</si>
  <si>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</si>
  <si>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</si>
  <si>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</si>
  <si>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</si>
  <si>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</si>
  <si>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</si>
  <si>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</si>
  <si>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</si>
  <si>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</si>
  <si>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</si>
  <si>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</si>
  <si>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</si>
  <si>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</si>
  <si>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</si>
  <si>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</si>
  <si>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</si>
  <si>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</si>
  <si>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</si>
  <si>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</si>
  <si>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</si>
  <si>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</si>
  <si>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</si>
  <si>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</si>
  <si>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</si>
  <si>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</si>
  <si>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</si>
  <si>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</si>
  <si>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</si>
  <si>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</si>
  <si>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</si>
  <si>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</si>
  <si>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</si>
  <si>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</si>
  <si>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</si>
  <si>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</si>
  <si>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</si>
  <si>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</si>
  <si>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</si>
  <si>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</si>
  <si>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</si>
  <si>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</si>
  <si>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</si>
  <si>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</si>
  <si>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</si>
  <si>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</si>
  <si>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</si>
  <si>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</si>
  <si>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</si>
  <si>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</si>
  <si>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</si>
  <si>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</si>
  <si>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</si>
  <si>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</si>
  <si>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</si>
  <si>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</si>
  <si>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</si>
  <si>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</si>
  <si>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</si>
  <si>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</si>
  <si>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</si>
  <si>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</si>
  <si>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</si>
  <si>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</si>
  <si>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</si>
  <si>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</si>
  <si>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</si>
  <si>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</si>
  <si>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</si>
  <si>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</si>
  <si>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</si>
  <si>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</si>
  <si>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</si>
  <si>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</si>
  <si>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</si>
  <si>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</si>
  <si>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</si>
  <si>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</si>
  <si>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</si>
  <si>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</si>
  <si>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</si>
  <si>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</si>
  <si>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</si>
  <si>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</si>
  <si>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</si>
  <si>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</si>
  <si>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</si>
  <si>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</si>
  <si>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</si>
  <si>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</si>
  <si>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</si>
  <si>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</si>
  <si>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</si>
  <si>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</si>
  <si>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</si>
  <si>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</si>
  <si>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</si>
  <si>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</si>
  <si>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</si>
  <si>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</si>
  <si>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</si>
  <si>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</si>
  <si>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</si>
  <si>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</si>
  <si>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</si>
  <si>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</si>
  <si>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</si>
  <si>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</si>
  <si>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</si>
  <si>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</si>
  <si>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</si>
  <si>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</si>
  <si>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</si>
  <si>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</si>
  <si>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</si>
  <si>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</si>
  <si>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</si>
  <si>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</si>
  <si>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</si>
  <si>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</si>
  <si>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</si>
  <si>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</si>
  <si>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</si>
  <si>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</si>
  <si>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</si>
  <si>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</si>
  <si>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</si>
  <si>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</si>
  <si>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</si>
  <si>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</si>
  <si>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</si>
  <si>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</si>
  <si>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</si>
  <si>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</si>
  <si>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</si>
  <si>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</si>
  <si>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</si>
  <si>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</si>
  <si>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</si>
  <si>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</si>
  <si>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</si>
  <si>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</si>
  <si>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</si>
  <si>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</si>
  <si>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</si>
  <si>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</si>
  <si>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</si>
  <si>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</si>
  <si>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</si>
  <si>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</si>
  <si>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</si>
  <si>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</si>
  <si>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</si>
  <si>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</si>
  <si>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</si>
  <si>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</si>
  <si>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</si>
  <si>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</si>
  <si>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</si>
  <si>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</si>
  <si>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</si>
  <si>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</si>
  <si>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</si>
  <si>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</si>
  <si>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</si>
  <si>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</si>
  <si>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</si>
  <si>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</si>
  <si>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</si>
  <si>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</si>
  <si>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</si>
  <si>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</si>
  <si>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</si>
  <si>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</si>
  <si>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</si>
  <si>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</si>
  <si>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</si>
  <si>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</si>
  <si>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</si>
  <si>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</si>
  <si>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</si>
  <si>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</si>
  <si>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</si>
  <si>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</si>
  <si>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</si>
  <si>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</si>
  <si>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</si>
  <si>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</si>
  <si>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</si>
  <si>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</si>
  <si>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</si>
  <si>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</si>
  <si>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</si>
  <si>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</si>
  <si>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</si>
  <si>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</si>
  <si>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</si>
  <si>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</si>
  <si>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</si>
  <si>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</si>
  <si>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</si>
  <si>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</si>
  <si>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</si>
  <si>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</si>
  <si>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</si>
  <si>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</si>
  <si>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</si>
  <si>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</si>
  <si>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</si>
  <si>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</si>
  <si>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</si>
  <si>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</si>
  <si>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</si>
  <si>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</si>
  <si>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</si>
  <si>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</si>
  <si>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</si>
  <si>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</si>
  <si>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</si>
  <si>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</si>
  <si>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</si>
  <si>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</si>
  <si>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</si>
  <si>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</si>
  <si>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</si>
  <si>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</si>
  <si>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</si>
  <si>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</si>
  <si>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</si>
  <si>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</si>
  <si>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</si>
  <si>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</si>
  <si>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</si>
  <si>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</si>
  <si>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</si>
  <si>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</si>
  <si>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</si>
  <si>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</si>
  <si>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</si>
  <si>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</si>
  <si>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</si>
  <si>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</si>
  <si>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</si>
  <si>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</si>
  <si>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</si>
  <si>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</si>
  <si>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</si>
  <si>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</si>
  <si>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</si>
  <si>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</si>
  <si>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</si>
  <si>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</si>
  <si>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</si>
  <si>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</si>
  <si>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</si>
  <si>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</si>
  <si>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</si>
  <si>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</si>
  <si>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</si>
  <si>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</si>
  <si>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</si>
  <si>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</si>
  <si>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</si>
  <si>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</si>
  <si>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</si>
  <si>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</si>
  <si>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</si>
  <si>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</si>
  <si>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</si>
  <si>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</si>
  <si>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</si>
  <si>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</si>
  <si>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</si>
  <si>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</si>
  <si>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</si>
  <si>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</si>
  <si>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</si>
  <si>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</si>
  <si>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</si>
  <si>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</si>
  <si>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</si>
  <si>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</si>
  <si>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</si>
  <si>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</si>
  <si>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</si>
  <si>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</si>
  <si>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</si>
  <si>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</si>
  <si>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</si>
  <si>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</si>
  <si>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</si>
  <si>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</si>
  <si>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</si>
  <si>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</si>
  <si>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</si>
  <si>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</si>
  <si>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</si>
  <si>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</si>
  <si>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</si>
  <si>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</si>
  <si>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</si>
  <si>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</si>
  <si>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</si>
  <si>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</si>
  <si>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</si>
  <si>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</si>
  <si>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</si>
  <si>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</si>
  <si>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</si>
  <si>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</si>
  <si>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</si>
  <si>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</si>
  <si>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</si>
  <si>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</si>
  <si>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</si>
  <si>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</si>
  <si>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</si>
  <si>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</si>
  <si>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</si>
  <si>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</si>
  <si>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</si>
  <si>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</si>
  <si>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</si>
  <si>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</si>
  <si>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</si>
  <si>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</si>
  <si>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</si>
  <si>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</si>
  <si>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</si>
  <si>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</si>
  <si>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</si>
  <si>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</si>
  <si>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</si>
  <si>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</si>
  <si>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</si>
  <si>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</si>
  <si>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</si>
  <si>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</si>
  <si>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</si>
  <si>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</si>
  <si>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</si>
  <si>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</si>
  <si>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</si>
  <si>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</si>
  <si>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</si>
  <si>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</si>
  <si>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</si>
  <si>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</si>
  <si>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</si>
  <si>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</si>
  <si>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</si>
  <si>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</si>
  <si>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</si>
  <si>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</si>
  <si>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</si>
  <si>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</si>
  <si>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</si>
  <si>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</si>
  <si>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</si>
  <si>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</si>
  <si>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</si>
  <si>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</si>
  <si>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</si>
  <si>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</si>
  <si>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</si>
  <si>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</si>
  <si>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</si>
  <si>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</si>
  <si>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</si>
  <si>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</si>
  <si>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</si>
  <si>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</si>
  <si>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</si>
  <si>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</si>
  <si>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</si>
  <si>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</si>
  <si>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</si>
  <si>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</si>
  <si>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</si>
  <si>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</si>
  <si>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</si>
  <si>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</si>
  <si>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</si>
  <si>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</si>
  <si>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</si>
  <si>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</si>
  <si>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</si>
  <si>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</si>
  <si>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</si>
  <si>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</si>
  <si>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</si>
  <si>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</si>
  <si>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</si>
  <si>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</si>
  <si>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</si>
  <si>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</si>
  <si>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</si>
  <si>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</si>
  <si>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</si>
  <si>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</si>
  <si>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</si>
  <si>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</si>
  <si>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</si>
  <si>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</si>
  <si>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</si>
  <si>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</si>
  <si>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</si>
  <si>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</si>
  <si>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</si>
  <si>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</si>
  <si>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</si>
  <si>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</si>
  <si>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</si>
  <si>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</si>
  <si>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</si>
  <si>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</si>
  <si>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</si>
  <si>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</si>
  <si>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</si>
  <si>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</si>
  <si>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</si>
  <si>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</si>
  <si>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</si>
  <si>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</si>
  <si>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</si>
  <si>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</si>
  <si>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</si>
  <si>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</si>
  <si>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</si>
  <si>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</si>
  <si>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</si>
  <si>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</si>
  <si>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</si>
  <si>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</si>
  <si>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</si>
  <si>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</si>
  <si>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</si>
  <si>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</si>
  <si>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</si>
  <si>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</si>
  <si>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</si>
  <si>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</si>
  <si>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</si>
  <si>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</si>
  <si>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</si>
  <si>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</si>
  <si>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</si>
  <si>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</si>
  <si>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</si>
  <si>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</si>
  <si>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</si>
  <si>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</si>
  <si>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</si>
  <si>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</si>
  <si>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</si>
  <si>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</si>
  <si>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</si>
  <si>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</si>
  <si>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</si>
  <si>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</si>
  <si>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</si>
  <si>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</si>
  <si>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</si>
  <si>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</si>
  <si>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</si>
  <si>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</si>
  <si>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</si>
  <si>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</si>
  <si>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</si>
  <si>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</si>
  <si>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</si>
  <si>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</si>
  <si>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</si>
  <si>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</si>
  <si>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</si>
  <si>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</si>
  <si>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</si>
  <si>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</si>
  <si>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</si>
  <si>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</si>
  <si>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</si>
  <si>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</si>
  <si>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</si>
  <si>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</si>
  <si>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</si>
  <si>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</si>
  <si>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</si>
  <si>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</si>
  <si>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</si>
  <si>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</si>
  <si>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</si>
  <si>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</si>
  <si>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</si>
  <si>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</si>
  <si>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</si>
  <si>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</si>
  <si>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</si>
  <si>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</si>
  <si>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</si>
  <si>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</si>
  <si>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</si>
  <si>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</si>
  <si>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</si>
  <si>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</si>
  <si>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</si>
  <si>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</si>
  <si>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</si>
  <si>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</si>
  <si>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</si>
  <si>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</si>
  <si>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</si>
  <si>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</si>
  <si>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</si>
  <si>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</si>
  <si>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</si>
  <si>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</si>
  <si>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</si>
  <si>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</si>
  <si>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</si>
  <si>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</si>
  <si>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</si>
  <si>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</si>
  <si>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</si>
  <si>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</si>
  <si>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</si>
  <si>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</si>
  <si>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</si>
  <si>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</si>
  <si>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</si>
  <si>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</si>
  <si>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</si>
  <si>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</si>
  <si>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</si>
  <si>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</si>
  <si>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</si>
  <si>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</si>
  <si>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</si>
  <si>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</si>
  <si>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</si>
  <si>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</si>
  <si>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</si>
  <si>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</si>
  <si>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</si>
  <si>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</si>
  <si>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</si>
  <si>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</si>
  <si>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</si>
  <si>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</si>
  <si>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</si>
  <si>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</si>
  <si>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</si>
  <si>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</si>
  <si>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</si>
  <si>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</si>
  <si>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</si>
  <si>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</si>
  <si>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</si>
  <si>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</si>
  <si>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</si>
  <si>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</si>
  <si>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</si>
  <si>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</si>
  <si>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</si>
  <si>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</si>
  <si>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</si>
  <si>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</si>
  <si>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</si>
  <si>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</si>
  <si>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</si>
  <si>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</si>
  <si>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</si>
  <si>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</si>
  <si>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</si>
  <si>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</si>
  <si>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</si>
  <si>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</si>
  <si>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</si>
  <si>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</si>
  <si>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</si>
  <si>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</si>
  <si>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</si>
  <si>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</si>
  <si>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</si>
  <si>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</si>
  <si>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</si>
  <si>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</si>
  <si>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</si>
  <si>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</si>
  <si>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</si>
  <si>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</si>
  <si>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</si>
  <si>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</si>
  <si>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</si>
  <si>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</si>
  <si>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</si>
  <si>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</si>
  <si>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</si>
  <si>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</si>
  <si>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</si>
  <si>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</si>
  <si>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</si>
  <si>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</si>
  <si>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</si>
  <si>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</si>
  <si>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</si>
  <si>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</si>
  <si>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</si>
  <si>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</si>
  <si>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</si>
  <si>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</si>
  <si>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</si>
  <si>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</si>
  <si>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</si>
  <si>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</si>
  <si>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</si>
  <si>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</si>
  <si>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</si>
  <si>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</si>
  <si>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</si>
  <si>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</si>
  <si>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</si>
  <si>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</si>
  <si>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</si>
  <si>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</si>
  <si>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</si>
  <si>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</si>
  <si>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</si>
  <si>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</si>
  <si>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</si>
  <si>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</si>
  <si>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</si>
  <si>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</si>
  <si>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</si>
  <si>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</si>
  <si>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</si>
  <si>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</si>
  <si>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</si>
  <si>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</si>
  <si>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</si>
  <si>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</si>
  <si>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</si>
  <si>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</si>
  <si>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</si>
  <si>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</si>
  <si>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</si>
  <si>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</si>
  <si>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</si>
  <si>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</si>
  <si>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</si>
  <si>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</si>
  <si>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</si>
  <si>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</si>
  <si>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</si>
  <si>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</si>
  <si>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</si>
  <si>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</si>
  <si>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</si>
  <si>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</si>
  <si>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</si>
  <si>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</si>
  <si>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</si>
  <si>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</si>
  <si>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</si>
  <si>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</si>
  <si>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</si>
  <si>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</si>
  <si>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</si>
  <si>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</si>
  <si>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</si>
  <si>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</si>
  <si>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</si>
  <si>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</si>
  <si>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</si>
  <si>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</si>
  <si>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</si>
  <si>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</si>
  <si>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</si>
  <si>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</si>
  <si>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</si>
  <si>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</si>
  <si>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</si>
  <si>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</si>
  <si>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</si>
  <si>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</si>
  <si>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</si>
  <si>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</si>
  <si>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</si>
  <si>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</si>
  <si>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</si>
  <si>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</si>
  <si>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</si>
  <si>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</si>
  <si>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</si>
  <si>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</si>
  <si>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</si>
  <si>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</si>
  <si>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</si>
  <si>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</si>
  <si>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</si>
  <si>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</si>
  <si>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</si>
  <si>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</si>
  <si>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</si>
  <si>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</si>
  <si>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</si>
  <si>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</si>
  <si>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</si>
  <si>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</si>
  <si>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</si>
  <si>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</si>
  <si>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</si>
  <si>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</si>
  <si>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</si>
  <si>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</si>
  <si>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</si>
  <si>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</si>
  <si>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</si>
  <si>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</si>
  <si>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</si>
  <si>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</si>
  <si>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</si>
  <si>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</si>
  <si>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</si>
  <si>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</si>
  <si>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</si>
  <si>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</si>
  <si>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</si>
  <si>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</si>
  <si>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</si>
  <si>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</si>
  <si>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</si>
  <si>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</si>
  <si>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</si>
  <si>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</si>
  <si>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</si>
  <si>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</si>
  <si>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</si>
  <si>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</si>
  <si>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</si>
  <si>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</si>
  <si>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</si>
  <si>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</si>
  <si>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</si>
  <si>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</si>
  <si>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</si>
  <si>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</si>
  <si>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</si>
  <si>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</si>
  <si>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</si>
  <si>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</si>
  <si>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</si>
  <si>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</si>
  <si>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</si>
  <si>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</si>
  <si>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</si>
  <si>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</si>
  <si>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</si>
  <si>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</si>
  <si>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</si>
  <si>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</si>
  <si>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</si>
  <si>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</si>
  <si>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</si>
  <si>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</si>
  <si>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</si>
  <si>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</si>
  <si>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</si>
  <si>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</si>
  <si>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</si>
  <si>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</si>
  <si>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</si>
  <si>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</si>
  <si>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</si>
  <si>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</si>
  <si>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</si>
  <si>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</si>
  <si>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</si>
  <si>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</si>
  <si>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</si>
  <si>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</si>
  <si>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</si>
  <si>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</si>
  <si>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</si>
  <si>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</si>
  <si>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</si>
  <si>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</si>
  <si>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</si>
  <si>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</si>
  <si>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</si>
  <si>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</si>
  <si>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</si>
  <si>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</si>
  <si>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</si>
  <si>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</si>
  <si>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</si>
  <si>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</si>
  <si>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</si>
  <si>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</si>
  <si>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</si>
  <si>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</si>
  <si>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</si>
  <si>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</si>
  <si>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</si>
  <si>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</si>
  <si>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</si>
  <si>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</si>
  <si>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</si>
  <si>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</si>
  <si>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</si>
  <si>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</si>
  <si>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</si>
  <si>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</si>
  <si>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</si>
  <si>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</si>
  <si>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</si>
  <si>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</si>
  <si>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</si>
  <si>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</si>
  <si>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</si>
  <si>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</si>
  <si>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</si>
  <si>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</si>
  <si>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</si>
  <si>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</si>
  <si>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</si>
  <si>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</si>
  <si>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</si>
  <si>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</si>
  <si>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</si>
  <si>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</si>
  <si>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</si>
  <si>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</si>
  <si>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</si>
  <si>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</si>
  <si>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</si>
  <si>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</si>
  <si>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</si>
  <si>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</si>
  <si>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</si>
  <si>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</si>
  <si>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</si>
  <si>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</si>
  <si>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</si>
  <si>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</si>
  <si>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</si>
  <si>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</si>
  <si>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</si>
  <si>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</si>
  <si>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</si>
  <si>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</si>
  <si>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</si>
  <si>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</si>
  <si>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</si>
  <si>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</si>
  <si>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</si>
  <si>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</si>
  <si>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</si>
  <si>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</si>
  <si>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</si>
  <si>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</si>
  <si>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</si>
  <si>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</si>
  <si>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</si>
  <si>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</si>
  <si>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</si>
  <si>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</si>
  <si>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</si>
  <si>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</si>
  <si>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</si>
  <si>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</si>
  <si>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</si>
  <si>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</si>
  <si>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</si>
  <si>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</si>
  <si>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</si>
  <si>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</si>
  <si>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</si>
  <si>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</si>
  <si>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</si>
  <si>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</si>
  <si>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</si>
  <si>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</si>
  <si>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</si>
  <si>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</si>
  <si>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</si>
  <si>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</si>
  <si>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</si>
  <si>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</si>
  <si>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</si>
  <si>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</si>
  <si>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</si>
  <si>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</si>
  <si>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</si>
  <si>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</si>
  <si>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</si>
  <si>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</si>
  <si>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</si>
  <si>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</si>
  <si>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</si>
  <si>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</si>
  <si>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</si>
  <si>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</si>
  <si>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</si>
  <si>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</si>
  <si>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</si>
  <si>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</si>
  <si>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</si>
  <si>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</si>
  <si>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</si>
  <si>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</si>
  <si>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</si>
  <si>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</si>
  <si>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</si>
  <si>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</si>
  <si>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</si>
  <si>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</si>
  <si>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</si>
  <si>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</si>
  <si>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</si>
  <si>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</si>
  <si>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</si>
  <si>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</si>
  <si>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</si>
  <si>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</si>
  <si>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</si>
  <si>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</si>
  <si>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</si>
  <si>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</si>
  <si>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</si>
  <si>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</si>
  <si>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</si>
  <si>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</si>
  <si>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</si>
  <si>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</si>
  <si>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</si>
  <si>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</si>
  <si>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</si>
  <si>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</si>
  <si>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</si>
  <si>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</si>
  <si>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</si>
  <si>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</si>
  <si>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</si>
  <si>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</si>
  <si>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</si>
  <si>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</si>
  <si>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</si>
  <si>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</si>
  <si>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</si>
  <si>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</si>
  <si>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</si>
  <si>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</si>
  <si>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</si>
  <si>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</si>
  <si>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</si>
  <si>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</si>
  <si>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</si>
  <si>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</si>
  <si>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</si>
  <si>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</si>
  <si>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</si>
  <si>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</si>
  <si>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</si>
  <si>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</si>
  <si>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</si>
  <si>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</si>
  <si>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</si>
  <si>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</si>
  <si>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</si>
  <si>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</si>
  <si>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</si>
  <si>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</si>
  <si>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</si>
  <si>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</si>
  <si>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</si>
  <si>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</si>
  <si>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</si>
  <si>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</si>
  <si>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</si>
  <si>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</si>
  <si>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</si>
  <si>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</si>
  <si>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</si>
  <si>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</si>
  <si>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</si>
  <si>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</si>
  <si>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</si>
  <si>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</si>
  <si>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</si>
  <si>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</si>
  <si>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</si>
  <si>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</si>
  <si>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</si>
  <si>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</si>
  <si>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</si>
  <si>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</si>
  <si>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</si>
  <si>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</si>
  <si>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</si>
  <si>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</si>
  <si>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</si>
  <si>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</si>
  <si>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</si>
  <si>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</si>
  <si>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</si>
  <si>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</si>
  <si>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</si>
  <si>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</si>
  <si>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</si>
  <si>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</si>
  <si>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</si>
  <si>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</si>
  <si>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</si>
  <si>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</si>
  <si>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</si>
  <si>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</si>
  <si>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</si>
  <si>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</si>
  <si>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</si>
  <si>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</si>
  <si>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</si>
  <si>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</si>
  <si>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</si>
  <si>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</si>
  <si>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</si>
  <si>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</si>
  <si>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</si>
  <si>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</si>
  <si>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</si>
  <si>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</si>
  <si>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</si>
  <si>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</si>
  <si>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</si>
  <si>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</si>
  <si>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</si>
  <si>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</si>
  <si>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</si>
  <si>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</si>
  <si>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</si>
  <si>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</si>
  <si>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</si>
  <si>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</si>
  <si>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</si>
  <si>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</si>
  <si>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</si>
  <si>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</si>
  <si>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</si>
  <si>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</si>
  <si>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</si>
  <si>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</si>
  <si>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</si>
  <si>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</si>
  <si>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</si>
  <si>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</si>
  <si>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</si>
  <si>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</si>
  <si>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</si>
  <si>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</si>
  <si>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</si>
  <si>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</si>
  <si>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</si>
  <si>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</si>
  <si>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</si>
  <si>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</si>
  <si>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</si>
  <si>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</si>
  <si>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</si>
  <si>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</si>
  <si>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</si>
  <si>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</si>
  <si>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</si>
  <si>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</si>
  <si>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</si>
  <si>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</si>
  <si>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</si>
  <si>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</si>
  <si>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</si>
  <si>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</si>
  <si>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</si>
  <si>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</si>
  <si>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</si>
  <si>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</si>
  <si>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</si>
  <si>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</si>
  <si>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</si>
  <si>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</si>
  <si>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</si>
  <si>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</si>
  <si>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</si>
  <si>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</si>
  <si>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</si>
  <si>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</si>
  <si>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</si>
  <si>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</si>
  <si>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</si>
  <si>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</si>
  <si>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</si>
  <si>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</si>
  <si>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</si>
  <si>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</si>
  <si>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</si>
  <si>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</si>
  <si>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</si>
  <si>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</si>
  <si>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</si>
  <si>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</si>
  <si>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</si>
  <si>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</si>
  <si>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</si>
  <si>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</si>
  <si>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</si>
  <si>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</si>
  <si>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</si>
  <si>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</si>
  <si>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</si>
  <si>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</si>
  <si>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</si>
  <si>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</si>
  <si>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</si>
  <si>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</si>
  <si>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</si>
  <si>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</si>
  <si>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</si>
  <si>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</si>
  <si>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</si>
  <si>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</si>
  <si>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</si>
  <si>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</si>
  <si>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</si>
  <si>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</si>
  <si>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</si>
  <si>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</si>
  <si>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</si>
  <si>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</si>
  <si>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</si>
  <si>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</si>
  <si>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</si>
  <si>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</si>
  <si>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</si>
  <si>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</si>
  <si>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</si>
  <si>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</si>
  <si>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</si>
  <si>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</si>
  <si>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</si>
  <si>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</si>
  <si>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</si>
  <si>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</si>
  <si>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</si>
  <si>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</si>
  <si>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</si>
  <si>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</si>
  <si>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</si>
  <si>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</si>
  <si>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</si>
  <si>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</si>
  <si>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</si>
  <si>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</si>
  <si>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</si>
  <si>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</si>
  <si>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</si>
  <si>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</si>
  <si>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</si>
  <si>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</si>
  <si>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</si>
  <si>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</si>
  <si>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</si>
  <si>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</si>
  <si>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</si>
  <si>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</si>
  <si>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</si>
  <si>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</si>
  <si>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</si>
  <si>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</si>
  <si>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</si>
  <si>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</si>
  <si>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</si>
  <si>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</si>
  <si>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</si>
  <si>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</si>
  <si>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</si>
  <si>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</si>
  <si>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</si>
  <si>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</si>
  <si>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</si>
  <si>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</si>
  <si>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</si>
  <si>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</si>
  <si>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</si>
  <si>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</si>
  <si>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</si>
  <si>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</si>
  <si>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</si>
  <si>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</si>
  <si>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</si>
  <si>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</si>
  <si>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</si>
  <si>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</si>
  <si>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</si>
  <si>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</si>
  <si>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</si>
  <si>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</si>
  <si>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</si>
  <si>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</si>
  <si>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</si>
  <si>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</si>
  <si>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</si>
  <si>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</si>
  <si>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</si>
  <si>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</si>
  <si>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</si>
  <si>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</si>
  <si>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</si>
  <si>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</si>
  <si>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</si>
  <si>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</si>
  <si>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</si>
  <si>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</si>
  <si>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</si>
  <si>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</si>
  <si>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</si>
  <si>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</si>
  <si>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</si>
  <si>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</si>
  <si>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</si>
  <si>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</si>
  <si>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</si>
  <si>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</si>
  <si>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</si>
  <si>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</si>
  <si>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</si>
  <si>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</si>
  <si>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</si>
  <si>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</si>
  <si>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</si>
  <si>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</si>
  <si>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</si>
  <si>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</si>
  <si>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</si>
  <si>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</si>
  <si>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</si>
  <si>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</si>
  <si>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</si>
  <si>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</si>
  <si>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</si>
  <si>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</si>
  <si>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</si>
  <si>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</si>
  <si>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</si>
  <si>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</si>
  <si>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</si>
  <si>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</si>
  <si>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</si>
  <si>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</si>
  <si>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</si>
  <si>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</si>
  <si>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</si>
  <si>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</si>
  <si>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</si>
  <si>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</si>
  <si>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</si>
  <si>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</si>
  <si>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</si>
  <si>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</si>
  <si>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</si>
  <si>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</si>
  <si>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</si>
  <si>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</si>
  <si>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</si>
  <si>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</si>
  <si>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</si>
  <si>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</si>
  <si>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</si>
  <si>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</si>
  <si>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</si>
  <si>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</si>
  <si>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</si>
  <si>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</si>
  <si>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</si>
  <si>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</si>
  <si>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</si>
  <si>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</si>
  <si>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</si>
  <si>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</si>
  <si>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</si>
  <si>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</si>
  <si>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</si>
  <si>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</si>
  <si>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</si>
  <si>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</si>
  <si>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</si>
  <si>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</si>
  <si>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</si>
  <si>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</si>
  <si>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</si>
  <si>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</si>
  <si>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</si>
  <si>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</si>
  <si>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</si>
  <si>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</si>
  <si>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</si>
  <si>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</si>
  <si>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</si>
  <si>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</si>
  <si>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</si>
  <si>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</si>
  <si>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</si>
  <si>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</si>
  <si>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</si>
  <si>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</si>
  <si>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</si>
  <si>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</si>
  <si>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</si>
  <si>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</si>
  <si>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</si>
  <si>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</si>
  <si>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</si>
  <si>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</si>
  <si>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</si>
  <si>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</si>
  <si>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</si>
  <si>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</si>
  <si>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</si>
  <si>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</si>
  <si>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</si>
  <si>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</si>
  <si>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</si>
  <si>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</si>
  <si>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</si>
  <si>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</si>
  <si>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</si>
  <si>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</si>
  <si>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</si>
  <si>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</si>
  <si>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</si>
  <si>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</si>
  <si>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</si>
  <si>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</si>
  <si>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</si>
  <si>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</si>
  <si>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</si>
  <si>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</si>
  <si>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</si>
  <si>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</si>
  <si>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</si>
  <si>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</si>
  <si>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</si>
  <si>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</si>
  <si>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</si>
  <si>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</si>
  <si>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</si>
  <si>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</si>
  <si>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</si>
  <si>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</si>
  <si>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</si>
  <si>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</si>
  <si>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</si>
  <si>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</si>
  <si>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</si>
  <si>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</si>
  <si>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</si>
  <si>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</si>
  <si>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</si>
  <si>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</si>
  <si>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</si>
  <si>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</si>
  <si>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</si>
  <si>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</si>
  <si>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</si>
  <si>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</si>
  <si>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</si>
  <si>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</si>
  <si>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</si>
  <si>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</si>
  <si>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</si>
  <si>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</si>
  <si>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</si>
  <si>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</si>
  <si>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</si>
  <si>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</si>
  <si>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</si>
  <si>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</si>
  <si>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</si>
  <si>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</si>
  <si>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</si>
  <si>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</si>
  <si>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</si>
  <si>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</si>
  <si>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</si>
  <si>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</si>
  <si>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</si>
  <si>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</si>
  <si>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</si>
  <si>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</si>
  <si>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</si>
  <si>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</si>
  <si>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</si>
  <si>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</si>
  <si>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</si>
  <si>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</si>
  <si>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</si>
  <si>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</si>
  <si>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</si>
  <si>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</si>
  <si>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</si>
  <si>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</si>
  <si>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</si>
  <si>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</si>
  <si>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</si>
  <si>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</si>
  <si>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</si>
  <si>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</si>
  <si>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</si>
  <si>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</si>
  <si>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</si>
  <si>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</si>
  <si>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</si>
  <si>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</si>
  <si>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</si>
  <si>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</si>
  <si>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</si>
  <si>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</si>
  <si>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</si>
  <si>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</si>
  <si>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</si>
  <si>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</si>
  <si>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</si>
  <si>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</si>
  <si>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</si>
  <si>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</si>
  <si>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</si>
  <si>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</si>
  <si>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</si>
  <si>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</si>
  <si>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</si>
  <si>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</si>
  <si>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</si>
  <si>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</si>
  <si>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</si>
  <si>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</si>
  <si>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</si>
  <si>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</si>
  <si>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</si>
  <si>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</si>
  <si>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</si>
  <si>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</si>
  <si>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</si>
  <si>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</si>
  <si>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</si>
  <si>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</si>
  <si>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</si>
  <si>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</si>
  <si>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</si>
  <si>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</si>
  <si>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</si>
  <si>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</si>
  <si>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</si>
  <si>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</si>
  <si>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</si>
  <si>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</si>
  <si>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</si>
  <si>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</si>
  <si>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</si>
  <si>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</si>
  <si>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</si>
  <si>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</si>
  <si>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</si>
  <si>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</si>
  <si>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</si>
  <si>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</si>
  <si>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</si>
  <si>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</si>
  <si>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</si>
  <si>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</si>
  <si>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</si>
  <si>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</si>
  <si>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</si>
  <si>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</si>
  <si>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</si>
  <si>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</si>
  <si>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</si>
  <si>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</si>
  <si>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</si>
  <si>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</si>
  <si>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</si>
  <si>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</si>
  <si>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</si>
  <si>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</si>
  <si>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</si>
  <si>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</si>
  <si>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</si>
  <si>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</si>
  <si>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</si>
  <si>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</si>
  <si>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</si>
  <si>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</si>
  <si>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</si>
  <si>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</si>
  <si>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</si>
  <si>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</si>
  <si>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</si>
  <si>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</si>
  <si>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</si>
  <si>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</si>
  <si>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</si>
  <si>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</si>
  <si>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</si>
  <si>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</si>
  <si>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</si>
  <si>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</si>
  <si>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</si>
  <si>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</si>
  <si>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</si>
  <si>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</si>
  <si>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</si>
  <si>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</si>
  <si>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</si>
  <si>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</si>
  <si>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</si>
  <si>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</si>
  <si>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</si>
  <si>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</si>
  <si>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</si>
  <si>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</si>
  <si>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</si>
  <si>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</si>
  <si>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</si>
  <si>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</si>
  <si>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</si>
  <si>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</si>
  <si>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</si>
  <si>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</si>
  <si>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</si>
  <si>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</si>
  <si>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</si>
  <si>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</si>
  <si>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</si>
  <si>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</si>
  <si>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</si>
  <si>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</si>
  <si>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</si>
  <si>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</si>
  <si>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</si>
  <si>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</si>
  <si>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</si>
  <si>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</si>
  <si>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</si>
  <si>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</si>
  <si>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</si>
  <si>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</si>
  <si>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</si>
  <si>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</si>
  <si>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</si>
  <si>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</si>
  <si>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</si>
  <si>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</si>
  <si>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</si>
  <si>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</si>
  <si>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</si>
  <si>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</si>
  <si>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</si>
  <si>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</si>
  <si>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</si>
  <si>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</si>
  <si>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</si>
  <si>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</si>
  <si>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</si>
  <si>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</si>
  <si>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</si>
  <si>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</si>
  <si>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</si>
  <si>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</si>
  <si>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</si>
  <si>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</si>
  <si>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</si>
  <si>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</si>
  <si>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</si>
  <si>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</si>
  <si>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</si>
  <si>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</si>
  <si>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</si>
  <si>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</si>
  <si>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</si>
  <si>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</si>
  <si>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</si>
  <si>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</si>
  <si>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</si>
  <si>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</si>
  <si>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</si>
  <si>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</si>
  <si>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</si>
  <si>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</si>
  <si>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</si>
  <si>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</si>
  <si>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</si>
  <si>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</si>
  <si>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</si>
  <si>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</si>
  <si>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</si>
  <si>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</si>
  <si>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</si>
  <si>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</si>
  <si>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</si>
  <si>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</si>
  <si>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</si>
  <si>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</si>
  <si>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</si>
  <si>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</si>
  <si>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</si>
  <si>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</si>
  <si>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</si>
  <si>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</si>
  <si>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</si>
  <si>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</si>
  <si>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</si>
  <si>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</si>
  <si>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</si>
  <si>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</si>
  <si>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</si>
  <si>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</si>
  <si>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</si>
  <si>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</si>
  <si>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</si>
  <si>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</si>
  <si>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</si>
  <si>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</si>
  <si>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</si>
  <si>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</si>
  <si>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</si>
  <si>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</si>
  <si>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</si>
  <si>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</si>
  <si>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</si>
  <si>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</si>
  <si>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</si>
  <si>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</si>
  <si>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</si>
  <si>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</si>
  <si>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</si>
  <si>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</si>
  <si>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</si>
  <si>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</si>
  <si>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</si>
  <si>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</si>
  <si>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</si>
  <si>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</si>
  <si>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</si>
  <si>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</si>
  <si>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</si>
  <si>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</si>
  <si>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</si>
  <si>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</si>
  <si>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</si>
  <si>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</si>
  <si>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</si>
  <si>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</si>
  <si>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</si>
  <si>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</si>
  <si>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</si>
  <si>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</si>
  <si>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</si>
  <si>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</si>
  <si>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</si>
  <si>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</si>
  <si>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</si>
  <si>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</si>
  <si>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</si>
  <si>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</si>
  <si>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</si>
  <si>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</si>
  <si>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</si>
  <si>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</si>
  <si>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</si>
  <si>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</si>
  <si>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</si>
  <si>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</si>
  <si>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</si>
  <si>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</si>
  <si>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</si>
  <si>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</si>
  <si>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</si>
  <si>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</si>
  <si>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</si>
  <si>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</si>
  <si>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</si>
  <si>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</si>
  <si>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</si>
  <si>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</si>
  <si>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</si>
  <si>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</si>
  <si>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</si>
  <si>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</si>
  <si>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</si>
  <si>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</si>
  <si>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</si>
  <si>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</si>
  <si>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</si>
  <si>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</si>
  <si>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</si>
  <si>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</si>
  <si>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</si>
  <si>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</si>
  <si>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</si>
  <si>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</si>
  <si>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</si>
  <si>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</si>
  <si>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</si>
  <si>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</si>
  <si>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</si>
  <si>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</si>
  <si>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</si>
  <si>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</si>
  <si>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</si>
  <si>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</si>
  <si>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</si>
  <si>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</si>
  <si>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</si>
  <si>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</si>
  <si>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</si>
  <si>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</si>
  <si>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</si>
  <si>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</si>
  <si>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</si>
  <si>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</si>
  <si>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</si>
  <si>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</si>
  <si>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</si>
  <si>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</si>
  <si>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</si>
  <si>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</si>
  <si>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</si>
  <si>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</si>
  <si>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</si>
  <si>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</si>
  <si>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</si>
  <si>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</si>
  <si>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</si>
  <si>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</si>
  <si>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</si>
  <si>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</si>
  <si>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</si>
  <si>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</si>
  <si>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</si>
  <si>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</si>
  <si>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</si>
  <si>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</si>
  <si>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</si>
  <si>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</si>
  <si>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</si>
  <si>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</si>
  <si>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</si>
  <si>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</si>
  <si>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</si>
  <si>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</si>
  <si>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</si>
  <si>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</si>
  <si>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</si>
  <si>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</si>
  <si>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</si>
  <si>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</si>
  <si>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</si>
  <si>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</si>
  <si>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</si>
  <si>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</si>
  <si>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</si>
  <si>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</si>
  <si>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</si>
  <si>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</si>
  <si>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</si>
  <si>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</si>
  <si>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</si>
  <si>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</si>
  <si>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</si>
  <si>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</si>
  <si>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</si>
  <si>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</si>
  <si>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</si>
  <si>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</si>
  <si>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</si>
  <si>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</si>
  <si>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</si>
  <si>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</si>
  <si>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</si>
  <si>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</si>
  <si>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</si>
  <si>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</si>
  <si>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</si>
  <si>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</si>
  <si>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</si>
  <si>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</si>
  <si>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</si>
  <si>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</si>
  <si>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</si>
  <si>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</si>
  <si>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</si>
  <si>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</si>
  <si>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</si>
  <si>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</si>
  <si>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</si>
  <si>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</si>
  <si>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</si>
  <si>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</si>
  <si>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</si>
  <si>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</si>
  <si>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</si>
  <si>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</si>
  <si>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</si>
  <si>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</si>
  <si>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</si>
  <si>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</si>
  <si>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</si>
  <si>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</si>
  <si>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</si>
  <si>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</si>
  <si>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</si>
  <si>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</si>
  <si>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</si>
  <si>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</si>
  <si>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</si>
  <si>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</si>
  <si>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</si>
  <si>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</si>
  <si>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</si>
  <si>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</si>
  <si>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</si>
  <si>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</si>
  <si>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</si>
  <si>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</si>
  <si>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</si>
  <si>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</si>
  <si>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</si>
  <si>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</si>
  <si>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</si>
  <si>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</si>
  <si>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</si>
  <si>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</si>
  <si>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</si>
  <si>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</si>
  <si>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</si>
  <si>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</si>
  <si>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</si>
  <si>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</si>
  <si>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</si>
  <si>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</si>
  <si>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</si>
  <si>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</si>
  <si>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</si>
  <si>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</si>
  <si>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</si>
  <si>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</si>
  <si>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</si>
  <si>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</si>
  <si>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</si>
  <si>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</si>
  <si>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</si>
  <si>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</si>
  <si>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</si>
  <si>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</si>
  <si>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</si>
  <si>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</si>
  <si>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</si>
  <si>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</si>
  <si>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</si>
  <si>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</si>
  <si>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</si>
  <si>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</si>
  <si>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</si>
  <si>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</si>
  <si>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</si>
  <si>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</si>
  <si>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</si>
  <si>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</si>
  <si>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</si>
  <si>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</si>
  <si>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</si>
  <si>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</si>
  <si>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</si>
  <si>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</si>
  <si>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</si>
  <si>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</si>
  <si>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</si>
  <si>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</si>
  <si>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</si>
  <si>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</si>
  <si>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</si>
  <si>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</si>
  <si>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</si>
  <si>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</si>
  <si>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</si>
  <si>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</si>
  <si>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</si>
  <si>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</si>
  <si>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</si>
  <si>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</si>
  <si>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</si>
  <si>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</si>
  <si>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</si>
  <si>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</si>
  <si>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</si>
  <si>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</si>
  <si>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</si>
  <si>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</si>
  <si>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</si>
  <si>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</si>
  <si>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</si>
  <si>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</si>
  <si>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</si>
  <si>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</si>
  <si>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</si>
  <si>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</si>
  <si>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</si>
  <si>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</si>
  <si>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</si>
  <si>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</si>
  <si>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</si>
  <si>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</si>
  <si>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</si>
  <si>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</si>
  <si>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</si>
  <si>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</si>
  <si>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</si>
  <si>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</si>
  <si>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</si>
  <si>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</si>
  <si>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</si>
  <si>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</si>
  <si>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</si>
  <si>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</si>
  <si>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</si>
  <si>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</si>
  <si>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</si>
  <si>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</si>
  <si>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</si>
  <si>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</si>
  <si>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</si>
  <si>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</si>
  <si>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</si>
  <si>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</si>
  <si>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</si>
  <si>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</si>
  <si>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</si>
  <si>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</si>
  <si>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</si>
  <si>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</si>
  <si>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</si>
  <si>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</si>
  <si>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</si>
  <si>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</si>
  <si>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</si>
  <si>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</si>
  <si>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</si>
  <si>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</si>
  <si>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</si>
  <si>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</si>
  <si>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</si>
  <si>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</si>
  <si>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</si>
  <si>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</si>
  <si>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</si>
  <si>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</si>
  <si>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</si>
  <si>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</si>
  <si>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</si>
  <si>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</si>
  <si>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</si>
  <si>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</si>
  <si>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</si>
  <si>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</si>
  <si>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</si>
  <si>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</si>
  <si>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</si>
  <si>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</si>
  <si>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</si>
  <si>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</si>
  <si>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</si>
  <si>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</si>
  <si>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</si>
  <si>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</si>
  <si>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</si>
  <si>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</si>
  <si>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</si>
  <si>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</si>
  <si>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</si>
  <si>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</si>
  <si>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</si>
  <si>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</si>
  <si>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</si>
  <si>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</si>
  <si>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</si>
  <si>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</si>
  <si>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</si>
  <si>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</si>
  <si>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</si>
  <si>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</si>
  <si>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</si>
  <si>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</si>
  <si>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</si>
  <si>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</si>
  <si>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</si>
  <si>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</si>
  <si>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</si>
  <si>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</si>
  <si>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</si>
  <si>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</si>
  <si>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</si>
  <si>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</si>
  <si>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</si>
  <si>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</si>
  <si>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</si>
  <si>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</si>
  <si>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</si>
  <si>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</si>
  <si>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</si>
  <si>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</si>
  <si>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</si>
  <si>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</si>
  <si>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</si>
  <si>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</si>
  <si>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</si>
  <si>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</si>
  <si>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</si>
  <si>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</si>
  <si>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</si>
  <si>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</si>
  <si>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</si>
  <si>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</si>
  <si>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</si>
  <si>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</si>
  <si>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</si>
  <si>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</si>
  <si>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</si>
  <si>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</si>
  <si>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</si>
  <si>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</si>
  <si>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</si>
  <si>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</si>
  <si>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</si>
  <si>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</si>
  <si>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</si>
  <si>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</si>
  <si>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</si>
  <si>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</si>
  <si>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</si>
  <si>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</si>
  <si>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</si>
  <si>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</si>
  <si>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</si>
  <si>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</si>
  <si>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</si>
  <si>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</si>
  <si>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</si>
  <si>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</si>
  <si>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</si>
  <si>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</si>
  <si>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</si>
  <si>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</si>
  <si>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</si>
  <si>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</si>
  <si>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</si>
  <si>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</si>
  <si>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</si>
  <si>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</si>
  <si>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</si>
  <si>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</si>
  <si>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</si>
  <si>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</si>
  <si>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</si>
  <si>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</si>
  <si>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</si>
  <si>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</si>
  <si>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</si>
  <si>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</si>
  <si>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</si>
  <si>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</si>
  <si>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</si>
  <si>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</si>
  <si>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</si>
  <si>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</si>
  <si>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</si>
  <si>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</si>
  <si>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</si>
  <si>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</si>
  <si>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</si>
  <si>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</si>
  <si>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</si>
  <si>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</si>
  <si>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</si>
  <si>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</si>
  <si>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</si>
  <si>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</si>
  <si>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</si>
  <si>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</si>
  <si>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</si>
  <si>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</si>
  <si>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</si>
  <si>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</si>
  <si>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</si>
  <si>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</si>
  <si>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</si>
  <si>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</si>
  <si>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</si>
  <si>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</si>
  <si>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</si>
  <si>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</si>
  <si>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</si>
  <si>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</si>
  <si>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</si>
  <si>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</si>
  <si>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</si>
  <si>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</si>
  <si>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</si>
  <si>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</si>
  <si>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</si>
  <si>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</si>
  <si>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</si>
  <si>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</si>
  <si>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</si>
  <si>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</si>
  <si>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</si>
  <si>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</si>
  <si>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</si>
  <si>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</si>
  <si>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</si>
  <si>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</si>
  <si>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</si>
  <si>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</si>
  <si>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</si>
  <si>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</si>
  <si>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</si>
  <si>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</si>
  <si>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</si>
  <si>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</si>
  <si>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</si>
  <si>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</si>
  <si>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</si>
  <si>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</si>
  <si>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</si>
  <si>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</si>
  <si>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</si>
  <si>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</si>
  <si>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</si>
  <si>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</si>
  <si>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</si>
  <si>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</si>
  <si>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</si>
  <si>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</si>
  <si>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</si>
  <si>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</si>
  <si>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</si>
  <si>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</si>
  <si>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</si>
  <si>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</si>
  <si>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</si>
  <si>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</si>
  <si>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</si>
  <si>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</si>
  <si>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</si>
  <si>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</si>
  <si>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</si>
  <si>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</si>
  <si>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</si>
  <si>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</si>
  <si>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</si>
  <si>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</si>
  <si>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</si>
  <si>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</si>
  <si>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</si>
  <si>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</si>
  <si>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</si>
  <si>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</si>
  <si>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</si>
  <si>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</si>
  <si>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</si>
  <si>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</si>
  <si>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</si>
  <si>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</si>
  <si>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</si>
  <si>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</si>
  <si>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</si>
  <si>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</si>
  <si>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</si>
  <si>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</si>
  <si>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</si>
  <si>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</si>
  <si>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</si>
  <si>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</si>
  <si>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</si>
  <si>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</si>
  <si>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</si>
  <si>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</si>
  <si>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</si>
  <si>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</si>
  <si>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</si>
  <si>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</si>
  <si>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</si>
  <si>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</si>
  <si>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</si>
  <si>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</si>
  <si>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</si>
  <si>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</si>
  <si>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</si>
  <si>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</si>
  <si>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</si>
  <si>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</si>
  <si>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</si>
  <si>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</si>
  <si>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</si>
  <si>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</si>
  <si>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</si>
  <si>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</si>
  <si>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</si>
  <si>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</si>
  <si>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</si>
  <si>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</si>
  <si>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</si>
  <si>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</si>
  <si>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</si>
  <si>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</si>
  <si>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</si>
  <si>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</si>
  <si>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</si>
  <si>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</si>
  <si>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</si>
  <si>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</si>
  <si>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</si>
  <si>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</si>
  <si>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</si>
  <si>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</si>
  <si>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</si>
  <si>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</si>
  <si>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</si>
  <si>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</si>
  <si>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</si>
  <si>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</si>
  <si>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</si>
  <si>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</si>
  <si>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</si>
  <si>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</si>
  <si>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</si>
  <si>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</si>
  <si>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</si>
  <si>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</si>
  <si>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</si>
  <si>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</si>
  <si>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</si>
  <si>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</si>
  <si>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</si>
  <si>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</si>
  <si>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</si>
  <si>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</si>
  <si>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</si>
  <si>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</si>
  <si>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</si>
  <si>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</si>
  <si>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</si>
  <si>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</si>
  <si>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</si>
  <si>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</si>
  <si>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</si>
  <si>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</si>
  <si>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</si>
  <si>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</si>
  <si>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</si>
  <si>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</si>
  <si>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</si>
  <si>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</si>
  <si>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</si>
  <si>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</si>
  <si>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</si>
  <si>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</si>
  <si>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</si>
  <si>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</si>
  <si>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</si>
  <si>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</si>
  <si>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</si>
  <si>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</si>
  <si>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</si>
  <si>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</si>
  <si>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</si>
  <si>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</si>
  <si>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</si>
  <si>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</si>
  <si>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</si>
  <si>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</si>
  <si>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</si>
  <si>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</si>
  <si>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</si>
  <si>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</si>
  <si>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</si>
  <si>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</si>
  <si>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</si>
  <si>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</si>
  <si>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</si>
  <si>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</si>
  <si>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</si>
  <si>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</si>
  <si>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</si>
  <si>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</si>
  <si>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</si>
  <si>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</si>
  <si>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</si>
  <si>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</si>
  <si>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</si>
  <si>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</si>
  <si>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</si>
  <si>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</si>
  <si>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</si>
  <si>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</si>
  <si>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</si>
  <si>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</si>
  <si>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</si>
  <si>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</si>
  <si>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</si>
  <si>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</si>
  <si>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</si>
  <si>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</si>
  <si>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</si>
  <si>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</si>
  <si>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</si>
  <si>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</si>
  <si>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</si>
  <si>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</si>
  <si>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</si>
  <si>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</si>
  <si>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</si>
  <si>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</si>
  <si>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</si>
  <si>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</si>
  <si>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</si>
  <si>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</si>
  <si>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</si>
  <si>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</si>
  <si>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</si>
  <si>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</si>
  <si>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</si>
  <si>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</si>
  <si>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</si>
  <si>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</si>
  <si>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</si>
  <si>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</si>
  <si>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</si>
  <si>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</si>
  <si>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</si>
  <si>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</si>
  <si>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</si>
  <si>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</si>
  <si>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</si>
  <si>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</si>
  <si>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</si>
  <si>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</si>
  <si>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</si>
  <si>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</si>
  <si>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</si>
  <si>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</si>
  <si>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</si>
  <si>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</si>
  <si>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</si>
  <si>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</si>
  <si>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</si>
  <si>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</si>
  <si>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</si>
  <si>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</si>
  <si>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</si>
  <si>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</si>
  <si>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</si>
  <si>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</si>
  <si>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</si>
  <si>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</si>
  <si>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</si>
  <si>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</si>
  <si>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</si>
  <si>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</si>
  <si>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</si>
  <si>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</si>
  <si>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</si>
  <si>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</si>
  <si>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</si>
  <si>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</si>
  <si>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</si>
  <si>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</si>
  <si>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</si>
  <si>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</si>
  <si>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</si>
  <si>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</si>
  <si>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</si>
  <si>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</si>
  <si>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</si>
  <si>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</si>
  <si>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</si>
  <si>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</si>
  <si>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</si>
  <si>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</si>
  <si>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</si>
  <si>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</si>
  <si>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</si>
  <si>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</si>
  <si>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</si>
  <si>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</si>
  <si>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</si>
  <si>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</si>
  <si>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</si>
  <si>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</si>
  <si>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</si>
  <si>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</si>
  <si>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</si>
  <si>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</si>
  <si>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</si>
  <si>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</si>
  <si>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</si>
  <si>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</si>
  <si>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</si>
  <si>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</si>
  <si>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</si>
  <si>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</si>
  <si>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</si>
  <si>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</si>
  <si>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</si>
  <si>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</si>
  <si>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</si>
  <si>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</si>
  <si>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</si>
  <si>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</si>
  <si>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</si>
  <si>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</si>
  <si>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</si>
  <si>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</si>
  <si>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</si>
  <si>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</si>
  <si>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</si>
  <si>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</si>
  <si>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</si>
  <si>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</si>
  <si>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</si>
  <si>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</si>
  <si>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</si>
  <si>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</si>
  <si>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</si>
  <si>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</si>
  <si>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</si>
  <si>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</si>
  <si>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</si>
  <si>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</si>
  <si>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</si>
  <si>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</si>
  <si>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</si>
  <si>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</si>
  <si>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</si>
  <si>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</si>
  <si>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</si>
  <si>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</si>
  <si>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</si>
  <si>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</si>
  <si>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</si>
  <si>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</si>
  <si>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</si>
  <si>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</si>
  <si>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</si>
  <si>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</si>
  <si>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</si>
  <si>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</si>
  <si>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</si>
  <si>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</si>
  <si>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</si>
  <si>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</si>
  <si>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</si>
  <si>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</si>
  <si>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</si>
  <si>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</si>
  <si>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</si>
  <si>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</si>
  <si>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</si>
  <si>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</si>
  <si>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</si>
  <si>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</si>
  <si>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</si>
  <si>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</si>
  <si>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</si>
  <si>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</si>
  <si>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</si>
  <si>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</si>
  <si>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</si>
  <si>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</si>
  <si>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</si>
  <si>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</si>
  <si>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</si>
  <si>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</si>
  <si>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</si>
  <si>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</si>
  <si>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</si>
  <si>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</si>
  <si>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</si>
  <si>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</si>
  <si>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</si>
  <si>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</si>
  <si>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</si>
  <si>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</si>
  <si>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</si>
  <si>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</si>
  <si>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</si>
  <si>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</si>
  <si>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</si>
  <si>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</si>
  <si>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</si>
  <si>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</si>
  <si>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</si>
  <si>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</si>
  <si>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</si>
  <si>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</si>
  <si>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</si>
  <si>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</si>
  <si>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</si>
  <si>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</si>
  <si>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</si>
  <si>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</si>
  <si>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</si>
  <si>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</si>
  <si>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</si>
  <si>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</si>
  <si>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</si>
  <si>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</si>
  <si>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</si>
  <si>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</si>
  <si>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</si>
  <si>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</si>
  <si>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</si>
  <si>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</si>
  <si>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</si>
  <si>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</si>
  <si>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</si>
  <si>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</si>
  <si>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</si>
  <si>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</si>
  <si>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</si>
  <si>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</si>
  <si>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</si>
  <si>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</si>
  <si>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</si>
  <si>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</si>
  <si>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</si>
  <si>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</si>
  <si>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</si>
  <si>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</si>
  <si>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</si>
  <si>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</si>
  <si>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</si>
  <si>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</si>
  <si>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</si>
  <si>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</si>
  <si>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</si>
  <si>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</si>
  <si>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</si>
  <si>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</si>
  <si>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</si>
  <si>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</si>
  <si>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</si>
  <si>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</si>
  <si>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</si>
  <si>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</si>
  <si>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</si>
  <si>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</si>
  <si>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</si>
  <si>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</si>
  <si>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</si>
  <si>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</si>
  <si>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</si>
  <si>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</si>
  <si>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</si>
  <si>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</si>
  <si>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</si>
  <si>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</si>
  <si>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</si>
  <si>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</si>
  <si>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</si>
  <si>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</si>
  <si>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</si>
  <si>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</si>
  <si>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</si>
  <si>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</si>
  <si>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</si>
  <si>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</si>
  <si>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</si>
  <si>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</si>
  <si>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</si>
  <si>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</si>
  <si>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</si>
  <si>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</si>
  <si>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</si>
  <si>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</si>
  <si>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</si>
  <si>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</si>
  <si>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</si>
  <si>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</si>
  <si>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</si>
  <si>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</si>
  <si>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</si>
  <si>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</si>
  <si>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</si>
  <si>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</si>
  <si>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</si>
  <si>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</si>
  <si>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</si>
  <si>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</si>
  <si>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</si>
  <si>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</si>
  <si>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</si>
  <si>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</si>
  <si>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</si>
  <si>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</si>
  <si>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</si>
  <si>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</si>
  <si>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</si>
  <si>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</si>
  <si>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</si>
  <si>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</si>
  <si>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</si>
  <si>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</si>
  <si>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</si>
  <si>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</si>
  <si>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</si>
  <si>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</si>
  <si>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</si>
  <si>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</si>
  <si>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</si>
  <si>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</si>
  <si>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</si>
  <si>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</si>
  <si>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</si>
  <si>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</si>
  <si>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</si>
  <si>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</si>
  <si>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</si>
  <si>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</si>
  <si>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</si>
  <si>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</si>
  <si>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</si>
  <si>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</si>
  <si>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</si>
  <si>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</si>
  <si>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</si>
  <si>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</si>
  <si>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</si>
  <si>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</si>
  <si>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</si>
  <si>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</si>
  <si>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</si>
  <si>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</si>
  <si>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</si>
  <si>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</si>
  <si>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</si>
  <si>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</si>
  <si>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</si>
  <si>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</si>
  <si>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</si>
  <si>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</si>
  <si>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</si>
  <si>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</si>
  <si>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</si>
  <si>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</si>
  <si>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</si>
  <si>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</si>
  <si>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</si>
  <si>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</si>
  <si>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</si>
  <si>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</si>
  <si>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</si>
  <si>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</si>
  <si>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</si>
  <si>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</si>
  <si>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</si>
  <si>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</si>
  <si>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</si>
  <si>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</si>
  <si>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</si>
  <si>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</si>
  <si>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</si>
  <si>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</si>
  <si>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</si>
  <si>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</si>
  <si>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</si>
  <si>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</si>
  <si>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</si>
  <si>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</si>
  <si>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</si>
  <si>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</si>
  <si>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</si>
  <si>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</si>
  <si>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</si>
  <si>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</si>
  <si>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</si>
  <si>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</si>
  <si>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</si>
  <si>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</si>
  <si>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</si>
  <si>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</si>
  <si>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</si>
  <si>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</si>
  <si>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</si>
  <si>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</si>
  <si>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</si>
  <si>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</si>
  <si>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</si>
  <si>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</si>
  <si>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</si>
  <si>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</si>
  <si>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</si>
  <si>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</si>
  <si>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</si>
  <si>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</si>
  <si>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</si>
  <si>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</si>
  <si>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</si>
  <si>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</si>
  <si>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</si>
  <si>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</si>
  <si>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</si>
  <si>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</si>
  <si>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</si>
  <si>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</si>
  <si>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</si>
  <si>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</si>
  <si>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</si>
  <si>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</si>
  <si>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</si>
  <si>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</si>
  <si>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</si>
  <si>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</si>
  <si>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</si>
  <si>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</si>
  <si>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</si>
  <si>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</si>
  <si>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</si>
  <si>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</si>
  <si>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</si>
  <si>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</si>
  <si>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</si>
  <si>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</si>
  <si>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</si>
  <si>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</si>
  <si>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</si>
  <si>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</si>
  <si>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</si>
  <si>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</si>
  <si>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</si>
  <si>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</si>
  <si>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</si>
  <si>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</si>
  <si>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</si>
  <si>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</si>
  <si>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</si>
  <si>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</si>
  <si>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</si>
  <si>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</si>
  <si>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</si>
  <si>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</si>
  <si>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</si>
  <si>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</si>
  <si>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</si>
  <si>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</si>
  <si>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</si>
  <si>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</si>
  <si>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</si>
  <si>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</si>
  <si>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</si>
  <si>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</si>
  <si>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</si>
  <si>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</si>
  <si>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</si>
  <si>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</si>
  <si>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</si>
  <si>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</si>
  <si>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</si>
  <si>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</si>
  <si>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</si>
  <si>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</si>
  <si>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</si>
  <si>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</si>
  <si>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</si>
  <si>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</si>
  <si>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</si>
  <si>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</si>
  <si>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</si>
  <si>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</si>
  <si>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</si>
  <si>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</si>
  <si>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</si>
  <si>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</si>
  <si>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</si>
  <si>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</si>
  <si>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</si>
  <si>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</si>
  <si>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</si>
  <si>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</si>
  <si>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</si>
  <si>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</si>
  <si>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</si>
  <si>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</si>
  <si>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</si>
  <si>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</si>
  <si>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</si>
  <si>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</si>
  <si>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</si>
  <si>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</si>
  <si>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</si>
  <si>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</si>
  <si>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</si>
  <si>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</si>
  <si>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</si>
  <si>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</si>
  <si>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</si>
  <si>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</si>
  <si>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</si>
  <si>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</si>
  <si>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</si>
  <si>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</si>
  <si>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</si>
  <si>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</si>
  <si>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</si>
  <si>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</si>
  <si>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</si>
  <si>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</si>
  <si>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</si>
  <si>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</si>
  <si>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</si>
  <si>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</si>
  <si>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</si>
  <si>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</si>
  <si>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</si>
  <si>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</si>
  <si>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</si>
  <si>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</si>
  <si>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</si>
  <si>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</si>
  <si>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</si>
  <si>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</si>
  <si>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</si>
  <si>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</si>
  <si>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</si>
  <si>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</si>
  <si>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</si>
  <si>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</si>
  <si>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</si>
  <si>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</si>
  <si>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</si>
  <si>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</si>
  <si>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</si>
  <si>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</si>
  <si>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</si>
  <si>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</si>
  <si>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</si>
  <si>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</si>
  <si>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</si>
  <si>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</si>
  <si>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</si>
  <si>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</si>
  <si>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</si>
  <si>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</si>
  <si>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</si>
  <si>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</si>
  <si>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</si>
  <si>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</si>
  <si>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</si>
  <si>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</si>
  <si>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</si>
  <si>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</si>
  <si>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</si>
  <si>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</si>
  <si>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</si>
  <si>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</si>
  <si>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</si>
  <si>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</si>
  <si>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</si>
  <si>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</si>
  <si>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</si>
  <si>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</si>
  <si>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</si>
  <si>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</si>
  <si>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</si>
  <si>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</si>
  <si>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</si>
  <si>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</si>
  <si>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</si>
  <si>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</si>
  <si>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</si>
  <si>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</si>
  <si>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</si>
  <si>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</si>
  <si>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</si>
  <si>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</si>
  <si>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</si>
  <si>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</si>
  <si>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</si>
  <si>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</si>
  <si>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</si>
  <si>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</si>
  <si>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</si>
  <si>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</si>
  <si>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</si>
  <si>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</si>
  <si>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</si>
  <si>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</si>
  <si>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</si>
  <si>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</si>
  <si>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</si>
  <si>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</si>
  <si>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</si>
  <si>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</si>
  <si>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</si>
  <si>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</si>
  <si>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</si>
  <si>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</si>
  <si>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</si>
  <si>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</si>
  <si>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</si>
  <si>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</si>
  <si>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</si>
  <si>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</si>
  <si>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</si>
  <si>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</si>
  <si>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</si>
  <si>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</si>
  <si>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</si>
  <si>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</si>
  <si>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</si>
  <si>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</si>
  <si>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</si>
  <si>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</si>
  <si>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</si>
  <si>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</si>
  <si>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</si>
  <si>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</si>
  <si>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</si>
  <si>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</si>
  <si>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</si>
  <si>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</si>
  <si>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</si>
  <si>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</si>
  <si>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</si>
  <si>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</si>
  <si>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</si>
  <si>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</si>
  <si>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</si>
  <si>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</si>
  <si>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</si>
  <si>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</si>
  <si>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</si>
  <si>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</si>
  <si>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</si>
  <si>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</si>
  <si>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</si>
  <si>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</si>
  <si>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</si>
  <si>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</si>
  <si>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</si>
  <si>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</si>
  <si>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</si>
  <si>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</si>
  <si>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</si>
  <si>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</si>
  <si>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</si>
  <si>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</si>
  <si>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</si>
  <si>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</si>
  <si>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</si>
  <si>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</si>
  <si>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</si>
  <si>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</si>
  <si>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</si>
  <si>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</si>
  <si>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</si>
  <si>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</si>
  <si>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</si>
  <si>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</si>
  <si>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</si>
  <si>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</si>
  <si>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</si>
  <si>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</si>
  <si>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</si>
  <si>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</si>
  <si>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</si>
  <si>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</si>
  <si>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</si>
  <si>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</si>
  <si>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</si>
  <si>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</si>
  <si>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</si>
  <si>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</si>
  <si>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</si>
  <si>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</si>
  <si>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</si>
  <si>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</si>
  <si>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</si>
  <si>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</si>
  <si>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</si>
  <si>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</si>
  <si>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</si>
  <si>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</si>
  <si>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</si>
  <si>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</si>
  <si>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</si>
  <si>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</si>
  <si>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</si>
  <si>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</si>
  <si>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</si>
  <si>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</si>
  <si>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</si>
  <si>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</si>
  <si>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</si>
  <si>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</si>
  <si>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</si>
  <si>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</si>
  <si>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</si>
  <si>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</si>
  <si>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</si>
  <si>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</si>
  <si>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</si>
  <si>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</si>
  <si>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</si>
  <si>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</si>
  <si>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</si>
  <si>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</si>
  <si>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</si>
  <si>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</si>
  <si>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</si>
  <si>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</si>
  <si>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</si>
  <si>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</si>
  <si>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</si>
  <si>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</si>
  <si>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</si>
  <si>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</si>
  <si>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</si>
  <si>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</si>
  <si>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</si>
  <si>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</si>
  <si>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</si>
  <si>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</si>
  <si>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</si>
  <si>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</si>
  <si>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</si>
  <si>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</si>
  <si>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</si>
  <si>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</si>
  <si>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</si>
  <si>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</si>
  <si>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</si>
  <si>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</si>
  <si>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</si>
  <si>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</si>
  <si>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</si>
  <si>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</si>
  <si>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</si>
  <si>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</si>
  <si>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</si>
  <si>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</si>
  <si>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</si>
  <si>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</si>
  <si>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</si>
  <si>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</si>
  <si>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</si>
  <si>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</si>
  <si>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</si>
  <si>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</si>
  <si>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</si>
  <si>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</si>
  <si>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</si>
  <si>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</si>
  <si>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</si>
  <si>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</si>
  <si>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</si>
  <si>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</si>
  <si>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</si>
  <si>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</si>
  <si>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</si>
  <si>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</si>
  <si>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</si>
  <si>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</si>
  <si>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</si>
  <si>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</si>
  <si>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</si>
  <si>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</si>
  <si>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</si>
  <si>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</si>
  <si>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</si>
  <si>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</si>
  <si>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</si>
  <si>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</si>
  <si>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</si>
  <si>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</si>
  <si>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</si>
  <si>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</si>
  <si>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</si>
  <si>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</si>
  <si>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</si>
  <si>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</si>
  <si>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</si>
  <si>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</si>
  <si>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</si>
  <si>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</si>
  <si>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</si>
  <si>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</si>
  <si>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</si>
  <si>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</si>
  <si>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</si>
  <si>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</si>
  <si>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</si>
  <si>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</si>
  <si>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</si>
  <si>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</si>
  <si>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</si>
  <si>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</si>
  <si>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</si>
  <si>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</si>
  <si>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</si>
  <si>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</si>
  <si>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</si>
  <si>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</si>
  <si>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</si>
  <si>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</si>
  <si>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</si>
  <si>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</si>
  <si>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</si>
  <si>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</si>
  <si>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</si>
  <si>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</si>
  <si>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</si>
  <si>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</si>
  <si>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</si>
  <si>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</si>
  <si>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</si>
  <si>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</si>
  <si>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</si>
  <si>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</si>
  <si>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</si>
  <si>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</si>
  <si>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</si>
  <si>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</si>
  <si>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</si>
  <si>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</si>
  <si>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</si>
  <si>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</si>
  <si>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</si>
  <si>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</si>
  <si>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</si>
  <si>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</si>
  <si>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</si>
  <si>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</si>
  <si>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</si>
  <si>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</si>
  <si>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</si>
  <si>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</si>
  <si>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</si>
  <si>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</si>
  <si>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</si>
  <si>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</si>
  <si>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</si>
  <si>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</si>
  <si>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</si>
  <si>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</si>
  <si>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</si>
  <si>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</si>
  <si>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</si>
  <si>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</si>
  <si>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</si>
  <si>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</si>
  <si>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</si>
  <si>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</si>
  <si>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</si>
  <si>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</si>
  <si>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</si>
  <si>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</si>
  <si>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</si>
  <si>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</si>
  <si>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</si>
  <si>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</si>
  <si>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</si>
  <si>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</si>
  <si>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</si>
  <si>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</si>
  <si>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</si>
  <si>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</si>
  <si>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</si>
  <si>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</si>
  <si>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</si>
  <si>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</si>
  <si>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</si>
  <si>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</si>
  <si>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</si>
  <si>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</si>
  <si>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</si>
  <si>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</si>
  <si>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</si>
  <si>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</si>
  <si>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</si>
  <si>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</si>
  <si>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</si>
  <si>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</si>
  <si>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</si>
  <si>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</si>
  <si>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</si>
  <si>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</si>
  <si>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</si>
  <si>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</si>
  <si>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</si>
  <si>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</si>
  <si>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</si>
  <si>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</si>
  <si>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</si>
  <si>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</si>
  <si>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</si>
  <si>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</si>
  <si>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</si>
  <si>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</si>
  <si>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</si>
  <si>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</si>
  <si>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</si>
  <si>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</si>
  <si>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</si>
  <si>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</si>
  <si>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</si>
  <si>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</si>
  <si>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</si>
  <si>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</si>
  <si>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</si>
  <si>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</si>
  <si>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</si>
  <si>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</si>
  <si>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</si>
  <si>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</si>
  <si>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</si>
  <si>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</si>
  <si>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</si>
  <si>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</si>
  <si>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</si>
  <si>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</si>
  <si>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</si>
  <si>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</si>
  <si>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</si>
  <si>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</si>
  <si>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</si>
  <si>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</si>
  <si>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</si>
  <si>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</si>
  <si>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</si>
  <si>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</si>
  <si>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</si>
  <si>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</si>
  <si>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</si>
  <si>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</si>
  <si>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</si>
  <si>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</si>
  <si>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</si>
  <si>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</si>
  <si>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</si>
  <si>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</si>
  <si>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</si>
  <si>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</si>
  <si>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</si>
  <si>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</si>
  <si>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</si>
  <si>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</si>
  <si>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</si>
  <si>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</si>
  <si>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</si>
  <si>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</si>
  <si>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</si>
  <si>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</si>
  <si>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</si>
  <si>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</si>
  <si>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</si>
  <si>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</si>
  <si>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</si>
  <si>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</si>
  <si>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</si>
  <si>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</si>
  <si>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</si>
  <si>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</si>
  <si>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</si>
  <si>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</si>
  <si>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</si>
  <si>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</si>
  <si>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</si>
  <si>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</si>
  <si>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</si>
  <si>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</si>
  <si>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</si>
  <si>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</si>
  <si>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</si>
  <si>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</si>
  <si>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</si>
  <si>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</si>
  <si>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</si>
  <si>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</si>
  <si>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</si>
  <si>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</si>
  <si>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</si>
  <si>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</si>
  <si>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</si>
  <si>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</si>
  <si>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</si>
  <si>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</si>
  <si>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</si>
  <si>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</si>
  <si>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</si>
  <si>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</si>
  <si>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</si>
  <si>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</si>
  <si>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</si>
  <si>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</si>
  <si>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</si>
  <si>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</si>
  <si>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</si>
  <si>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</si>
  <si>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</si>
  <si>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</si>
  <si>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</si>
  <si>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</si>
  <si>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</si>
  <si>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</si>
  <si>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</si>
  <si>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</si>
  <si>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</si>
  <si>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</si>
  <si>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</si>
  <si>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</si>
  <si>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</si>
  <si>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</si>
  <si>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</si>
  <si>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</si>
  <si>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</si>
  <si>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</si>
  <si>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</si>
  <si>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</si>
  <si>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</si>
  <si>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</si>
  <si>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</si>
  <si>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</si>
  <si>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</si>
  <si>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</si>
  <si>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</si>
  <si>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</si>
  <si>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</si>
  <si>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</si>
  <si>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</si>
  <si>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</si>
  <si>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</si>
  <si>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</si>
  <si>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</si>
  <si>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</si>
  <si>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</si>
  <si>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</si>
  <si>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</si>
  <si>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</si>
  <si>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</si>
  <si>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</si>
  <si>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</si>
  <si>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</si>
  <si>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</si>
  <si>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</si>
  <si>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</si>
  <si>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</si>
  <si>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</si>
  <si>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</si>
  <si>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</si>
  <si>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</si>
  <si>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</si>
  <si>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</si>
  <si>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</si>
  <si>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</si>
  <si>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</si>
  <si>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</si>
  <si>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</si>
  <si>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</si>
  <si>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</si>
  <si>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</si>
  <si>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</si>
  <si>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</si>
  <si>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</si>
  <si>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</si>
  <si>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</si>
  <si>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</si>
  <si>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</si>
  <si>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</si>
  <si>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</si>
  <si>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</si>
  <si>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</si>
  <si>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</si>
  <si>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</si>
  <si>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</si>
  <si>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</si>
  <si>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</si>
  <si>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</si>
  <si>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</si>
  <si>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</si>
  <si>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</si>
  <si>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</si>
  <si>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</si>
  <si>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</si>
  <si>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</si>
  <si>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</si>
  <si>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</si>
  <si>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</si>
  <si>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</si>
  <si>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</si>
  <si>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</si>
  <si>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</si>
  <si>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</si>
  <si>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</si>
  <si>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</si>
  <si>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</si>
  <si>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</si>
  <si>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</si>
  <si>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</si>
  <si>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</si>
  <si>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</si>
  <si>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</si>
  <si>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</si>
  <si>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</si>
  <si>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</si>
  <si>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</si>
  <si>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</si>
  <si>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</si>
  <si>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</si>
  <si>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</si>
  <si>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</si>
  <si>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</si>
  <si>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</si>
  <si>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</si>
  <si>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</si>
  <si>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</si>
  <si>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</si>
  <si>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</si>
  <si>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</si>
  <si>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</si>
  <si>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</si>
  <si>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</si>
  <si>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</si>
  <si>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</si>
  <si>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</si>
  <si>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</si>
  <si>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</si>
  <si>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</si>
  <si>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</si>
  <si>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</si>
  <si>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</si>
  <si>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</si>
  <si>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</si>
  <si>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</si>
  <si>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</si>
  <si>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</si>
  <si>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</si>
  <si>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</si>
  <si>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</si>
  <si>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</si>
  <si>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</si>
  <si>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</si>
  <si>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</si>
  <si>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</si>
  <si>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</si>
  <si>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</si>
  <si>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</si>
  <si>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</si>
  <si>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</si>
  <si>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</si>
  <si>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</si>
  <si>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</si>
  <si>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</si>
  <si>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</si>
  <si>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</si>
  <si>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</si>
  <si>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</si>
  <si>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</si>
  <si>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</si>
  <si>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</si>
  <si>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</si>
  <si>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</si>
  <si>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</si>
  <si>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</si>
  <si>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</si>
  <si>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</si>
  <si>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</si>
  <si>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</si>
  <si>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</si>
  <si>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</si>
  <si>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</si>
  <si>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</si>
  <si>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</si>
  <si>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</si>
  <si>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</si>
  <si>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</si>
  <si>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</si>
  <si>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</si>
  <si>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</si>
  <si>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</si>
  <si>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</si>
  <si>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</si>
  <si>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</si>
  <si>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</si>
  <si>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</si>
  <si>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</si>
  <si>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</si>
  <si>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</si>
  <si>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</si>
  <si>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</si>
  <si>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</si>
  <si>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</si>
  <si>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</si>
  <si>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</si>
  <si>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</si>
  <si>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</si>
  <si>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</si>
  <si>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</si>
  <si>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</si>
  <si>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</si>
  <si>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</si>
  <si>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</si>
  <si>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</si>
  <si>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</si>
  <si>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</si>
  <si>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</si>
  <si>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</si>
  <si>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</si>
  <si>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</si>
  <si>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</si>
  <si>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</si>
  <si>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</si>
  <si>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</si>
  <si>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</si>
  <si>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</si>
  <si>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</si>
  <si>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</si>
  <si>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</si>
  <si>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</si>
  <si>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</si>
  <si>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</si>
  <si>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</si>
  <si>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</si>
  <si>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</si>
  <si>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</si>
  <si>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</si>
  <si>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</si>
  <si>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</si>
  <si>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</si>
  <si>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</si>
  <si>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</si>
  <si>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</si>
  <si>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</si>
  <si>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</si>
  <si>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</si>
  <si>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</si>
  <si>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</si>
  <si>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</si>
  <si>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</si>
  <si>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</si>
  <si>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</si>
  <si>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</si>
  <si>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</si>
  <si>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</si>
  <si>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</si>
  <si>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</si>
  <si>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</si>
  <si>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</si>
  <si>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</si>
  <si>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</si>
  <si>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</si>
  <si>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</si>
  <si>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</si>
  <si>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</si>
  <si>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</si>
  <si>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</si>
  <si>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</si>
  <si>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</si>
  <si>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</si>
  <si>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</si>
  <si>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</si>
  <si>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</si>
  <si>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</si>
  <si>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</si>
  <si>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</si>
  <si>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</si>
  <si>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</si>
  <si>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</si>
  <si>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</si>
  <si>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</si>
  <si>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</si>
  <si>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</si>
  <si>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</si>
  <si>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</si>
  <si>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</si>
  <si>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</si>
  <si>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</si>
  <si>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</si>
  <si>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</si>
  <si>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</si>
  <si>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</si>
  <si>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</si>
  <si>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</si>
  <si>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</si>
  <si>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</si>
  <si>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</si>
  <si>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</si>
  <si>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</si>
  <si>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</si>
  <si>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</si>
  <si>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</si>
  <si>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</si>
  <si>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</si>
  <si>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</si>
  <si>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</si>
  <si>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</si>
  <si>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</si>
  <si>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</si>
  <si>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</si>
  <si>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</si>
  <si>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</si>
  <si>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</si>
  <si>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</si>
  <si>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</si>
  <si>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</si>
  <si>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</si>
  <si>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</si>
  <si>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</si>
  <si>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</si>
  <si>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</si>
  <si>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</si>
  <si>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</si>
  <si>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</si>
  <si>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</si>
  <si>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</si>
  <si>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</si>
  <si>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</si>
  <si>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</si>
  <si>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</si>
  <si>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</si>
  <si>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</si>
  <si>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</si>
  <si>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</si>
  <si>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</si>
  <si>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</si>
  <si>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</si>
  <si>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</si>
  <si>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</si>
  <si>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</si>
  <si>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</si>
  <si>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</si>
  <si>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</si>
  <si>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</si>
  <si>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</si>
  <si>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</si>
  <si>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</si>
  <si>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</si>
  <si>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</si>
  <si>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</si>
  <si>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</si>
  <si>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</si>
  <si>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</si>
  <si>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</si>
  <si>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</si>
  <si>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</si>
  <si>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</si>
  <si>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</si>
  <si>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</si>
  <si>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</si>
  <si>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</si>
  <si>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</si>
  <si>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</si>
  <si>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</si>
  <si>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</si>
  <si>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</si>
  <si>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</si>
  <si>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</si>
  <si>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</si>
  <si>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</si>
  <si>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</si>
  <si>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</si>
  <si>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</si>
  <si>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</si>
  <si>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</si>
  <si>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</si>
  <si>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</si>
  <si>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</si>
  <si>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</si>
  <si>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</si>
  <si>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</si>
  <si>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</si>
  <si>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</si>
  <si>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</si>
  <si>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</si>
  <si>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</si>
  <si>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</si>
  <si>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</si>
  <si>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</si>
  <si>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</si>
  <si>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</si>
  <si>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</si>
  <si>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</si>
  <si>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</si>
  <si>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</si>
  <si>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</si>
  <si>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</si>
  <si>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</si>
  <si>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</si>
  <si>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</si>
  <si>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</si>
  <si>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</si>
  <si>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</si>
  <si>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</si>
  <si>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</si>
  <si>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</si>
  <si>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</si>
  <si>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</si>
  <si>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</si>
  <si>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</si>
  <si>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</si>
  <si>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</si>
  <si>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</si>
  <si>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</si>
  <si>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</si>
  <si>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</si>
  <si>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</si>
  <si>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</si>
  <si>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</si>
  <si>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</si>
  <si>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</si>
  <si>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</si>
  <si>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</si>
  <si>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</si>
  <si>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</si>
  <si>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</si>
  <si>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</si>
  <si>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</si>
  <si>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</si>
  <si>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</si>
  <si>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</si>
  <si>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</si>
  <si>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</si>
  <si>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</si>
  <si>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</si>
  <si>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</si>
  <si>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</si>
  <si>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</si>
  <si>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</si>
  <si>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</si>
  <si>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</si>
  <si>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</si>
  <si>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</si>
  <si>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</si>
  <si>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</si>
  <si>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</si>
  <si>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</si>
  <si>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</si>
  <si>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</si>
  <si>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</si>
  <si>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</si>
  <si>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</si>
  <si>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</si>
  <si>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</si>
  <si>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</si>
  <si>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</si>
  <si>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</si>
  <si>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</si>
  <si>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</si>
  <si>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</si>
  <si>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</si>
  <si>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</si>
  <si>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</si>
  <si>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</si>
  <si>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</si>
  <si>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</si>
  <si>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</si>
  <si>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</si>
  <si>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</si>
  <si>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</si>
  <si>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</si>
  <si>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</si>
  <si>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</si>
  <si>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</si>
  <si>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</si>
  <si>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</si>
  <si>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</si>
  <si>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</si>
  <si>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</si>
  <si>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</si>
  <si>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</si>
  <si>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</si>
  <si>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</si>
  <si>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</si>
  <si>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</si>
  <si>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</si>
  <si>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</si>
  <si>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</si>
  <si>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</si>
  <si>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</si>
  <si>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</si>
  <si>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</si>
  <si>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</si>
  <si>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</si>
  <si>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</si>
  <si>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</si>
  <si>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</si>
  <si>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</si>
  <si>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</si>
  <si>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</si>
  <si>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</si>
  <si>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</si>
  <si>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</si>
  <si>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</si>
  <si>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</si>
  <si>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</si>
  <si>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</si>
  <si>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</si>
  <si>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</si>
  <si>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</si>
  <si>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</si>
  <si>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</si>
  <si>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</si>
  <si>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</si>
  <si>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</si>
  <si>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</si>
  <si>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</si>
  <si>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</si>
  <si>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</si>
  <si>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</si>
  <si>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</si>
  <si>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</si>
  <si>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</si>
  <si>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</si>
  <si>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</si>
  <si>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</si>
  <si>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</si>
  <si>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</si>
  <si>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</si>
  <si>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</si>
  <si>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</si>
  <si>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</si>
  <si>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</si>
  <si>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</si>
  <si>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</si>
  <si>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</si>
  <si>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</si>
  <si>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</si>
  <si>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</si>
  <si>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</si>
  <si>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</si>
  <si>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</si>
  <si>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</si>
  <si>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</si>
  <si>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</si>
  <si>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</si>
  <si>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</si>
  <si>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</si>
  <si>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</si>
  <si>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</si>
  <si>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</si>
  <si>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</si>
  <si>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</si>
  <si>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</si>
  <si>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</si>
  <si>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</si>
  <si>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</si>
  <si>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</si>
  <si>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</si>
  <si>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</si>
  <si>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</si>
  <si>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</si>
  <si>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</si>
  <si>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</si>
  <si>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</si>
  <si>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</si>
  <si>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</si>
  <si>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</si>
  <si>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</si>
  <si>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</si>
  <si>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</si>
  <si>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</si>
  <si>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</si>
  <si>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</si>
  <si>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</si>
  <si>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</si>
  <si>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</si>
  <si>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</si>
  <si>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</si>
  <si>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</si>
  <si>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</si>
  <si>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</si>
  <si>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</si>
  <si>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</si>
  <si>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</si>
  <si>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</si>
  <si>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</si>
  <si>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</si>
  <si>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</si>
  <si>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</si>
  <si>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</si>
  <si>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</si>
  <si>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</si>
  <si>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</si>
  <si>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</si>
  <si>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</si>
  <si>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</si>
  <si>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</si>
  <si>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</si>
  <si>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</si>
  <si>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</si>
  <si>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</si>
  <si>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</si>
  <si>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</si>
  <si>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</si>
  <si>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</si>
  <si>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</si>
  <si>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</si>
  <si>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</si>
  <si>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</si>
  <si>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</si>
  <si>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</si>
  <si>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</si>
  <si>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</si>
  <si>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</si>
  <si>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</si>
  <si>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</si>
  <si>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</si>
  <si>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</si>
  <si>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</si>
  <si>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</si>
  <si>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</si>
  <si>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</si>
  <si>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</si>
  <si>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</si>
  <si>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</si>
  <si>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</si>
  <si>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</si>
  <si>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</si>
  <si>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</si>
  <si>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</si>
  <si>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</si>
  <si>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</si>
  <si>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</si>
  <si>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</si>
  <si>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</si>
  <si>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</si>
  <si>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</si>
  <si>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</si>
  <si>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</si>
  <si>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</si>
  <si>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</si>
  <si>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</si>
  <si>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</si>
  <si>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</si>
  <si>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</si>
  <si>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</si>
  <si>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</si>
  <si>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</si>
  <si>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</si>
  <si>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</si>
  <si>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</si>
  <si>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</si>
  <si>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</si>
  <si>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</si>
  <si>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</si>
  <si>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</si>
  <si>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</si>
  <si>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</si>
  <si>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</si>
  <si>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</si>
  <si>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</si>
  <si>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</si>
  <si>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</si>
  <si>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</si>
  <si>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</si>
  <si>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</si>
  <si>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</si>
  <si>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</si>
  <si>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</si>
  <si>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</si>
  <si>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</si>
  <si>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</si>
  <si>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</si>
  <si>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</si>
  <si>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</si>
  <si>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</si>
  <si>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</si>
  <si>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</si>
  <si>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</si>
  <si>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</si>
  <si>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</si>
  <si>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</si>
  <si>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</si>
  <si>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</si>
  <si>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</si>
  <si>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</si>
  <si>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</si>
  <si>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</si>
  <si>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</si>
  <si>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</si>
  <si>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</si>
  <si>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</si>
  <si>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</si>
  <si>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</si>
  <si>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</si>
  <si>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</si>
  <si>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</si>
  <si>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</si>
  <si>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</si>
  <si>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</si>
  <si>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</si>
  <si>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</si>
  <si>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</si>
  <si>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</si>
  <si>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</si>
  <si>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</si>
  <si>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</si>
  <si>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</si>
  <si>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</si>
  <si>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</si>
  <si>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</si>
  <si>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</si>
  <si>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</si>
  <si>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</si>
  <si>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</si>
  <si>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</si>
  <si>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</si>
  <si>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</si>
  <si>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</si>
  <si>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</si>
  <si>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</si>
  <si>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</si>
  <si>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</si>
  <si>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</si>
  <si>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</si>
  <si>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</si>
  <si>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</si>
  <si>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</si>
  <si>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</si>
  <si>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</si>
  <si>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</si>
  <si>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</si>
  <si>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</si>
  <si>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</si>
  <si>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</si>
  <si>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</si>
  <si>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</si>
  <si>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</si>
  <si>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</si>
  <si>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</si>
  <si>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</si>
  <si>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</si>
  <si>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</si>
  <si>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</si>
  <si>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</si>
  <si>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</si>
  <si>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</si>
  <si>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</si>
  <si>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</si>
  <si>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</si>
  <si>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</si>
  <si>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</si>
  <si>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</si>
  <si>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</si>
  <si>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</si>
  <si>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</si>
  <si>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</si>
  <si>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</si>
  <si>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</si>
  <si>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</si>
  <si>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</si>
  <si>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</si>
  <si>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</si>
  <si>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</si>
  <si>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</si>
  <si>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</si>
  <si>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</si>
  <si>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</si>
  <si>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</si>
  <si>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</si>
  <si>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</si>
  <si>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</si>
  <si>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</si>
  <si>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</si>
  <si>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</si>
  <si>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</si>
  <si>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</si>
  <si>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</si>
  <si>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</si>
  <si>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</si>
  <si>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</si>
  <si>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</si>
  <si>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</si>
  <si>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</si>
  <si>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</si>
  <si>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</si>
  <si>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</si>
  <si>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</si>
  <si>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</si>
  <si>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</si>
  <si>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</si>
  <si>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</si>
  <si>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</si>
  <si>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</si>
  <si>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</si>
  <si>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</si>
  <si>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</si>
  <si>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</si>
  <si>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</si>
  <si>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</si>
  <si>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</si>
  <si>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</si>
  <si>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</si>
  <si>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</si>
  <si>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</si>
  <si>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</si>
  <si>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</si>
  <si>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</si>
  <si>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</si>
  <si>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</si>
  <si>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</si>
  <si>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</si>
  <si>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</si>
  <si>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</si>
  <si>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</si>
  <si>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</si>
  <si>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</si>
  <si>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</si>
  <si>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</si>
  <si>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</si>
  <si>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</si>
  <si>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</si>
  <si>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</si>
  <si>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</si>
  <si>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</si>
  <si>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</si>
  <si>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</si>
  <si>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</si>
  <si>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</si>
  <si>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</si>
  <si>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</si>
  <si>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</si>
  <si>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</si>
  <si>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</si>
  <si>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</si>
  <si>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</si>
  <si>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</si>
  <si>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</si>
  <si>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</si>
  <si>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</si>
  <si>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</si>
  <si>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</si>
  <si>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</si>
  <si>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</si>
  <si>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</si>
  <si>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</si>
  <si>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</si>
  <si>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</si>
  <si>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</si>
  <si>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</si>
  <si>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</si>
  <si>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</si>
  <si>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</si>
  <si>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</si>
  <si>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</si>
  <si>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</si>
  <si>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</si>
  <si>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</si>
  <si>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</si>
  <si>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</si>
  <si>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</si>
  <si>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</si>
  <si>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</si>
  <si>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</si>
  <si>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</si>
  <si>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</si>
  <si>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</si>
  <si>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</si>
  <si>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</si>
  <si>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</si>
  <si>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</si>
  <si>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</si>
  <si>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</si>
  <si>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</si>
  <si>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</si>
  <si>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</si>
  <si>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</si>
  <si>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</si>
  <si>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</si>
  <si>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</si>
  <si>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</si>
  <si>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</si>
  <si>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</si>
  <si>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</si>
  <si>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</si>
  <si>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</si>
  <si>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</si>
  <si>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</si>
  <si>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</si>
  <si>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</si>
  <si>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</si>
  <si>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</si>
  <si>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</si>
  <si>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</si>
  <si>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</si>
  <si>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</si>
  <si>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</si>
  <si>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</si>
  <si>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</si>
  <si>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</si>
  <si>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</si>
  <si>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</si>
  <si>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</si>
  <si>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</si>
  <si>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</si>
  <si>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</si>
  <si>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</si>
  <si>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</si>
  <si>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</si>
  <si>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</si>
  <si>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</si>
  <si>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</si>
  <si>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</si>
  <si>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</si>
  <si>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</si>
  <si>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</si>
  <si>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</si>
  <si>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</si>
  <si>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</si>
  <si>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</si>
  <si>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</si>
  <si>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</si>
  <si>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</si>
  <si>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</si>
  <si>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</si>
  <si>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</si>
  <si>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</si>
  <si>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</si>
  <si>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</si>
  <si>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</si>
  <si>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</si>
  <si>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</si>
  <si>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</si>
  <si>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</si>
  <si>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</si>
  <si>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</si>
  <si>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</si>
  <si>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</si>
  <si>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</si>
  <si>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</si>
  <si>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</si>
  <si>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</si>
  <si>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</si>
  <si>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</si>
  <si>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</si>
  <si>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</si>
  <si>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</si>
  <si>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</si>
  <si>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</si>
  <si>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</si>
  <si>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</si>
  <si>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</si>
  <si>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</si>
  <si>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</si>
  <si>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</si>
  <si>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</si>
  <si>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</si>
  <si>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</si>
  <si>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</si>
  <si>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</si>
  <si>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</si>
  <si>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</si>
  <si>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</si>
  <si>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</si>
  <si>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</si>
  <si>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</si>
  <si>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</si>
  <si>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</si>
  <si>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</si>
  <si>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</si>
  <si>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</si>
  <si>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</si>
  <si>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</si>
  <si>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</si>
  <si>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</si>
  <si>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</si>
  <si>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</si>
  <si>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</si>
  <si>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</si>
  <si>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</si>
  <si>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</si>
  <si>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</si>
  <si>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</si>
  <si>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</si>
  <si>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</si>
  <si>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</si>
  <si>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</si>
  <si>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</si>
  <si>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</si>
  <si>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</si>
  <si>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</si>
  <si>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</si>
  <si>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</si>
  <si>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</si>
  <si>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</si>
  <si>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</si>
  <si>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</si>
  <si>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</si>
  <si>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</si>
  <si>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</si>
  <si>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</si>
  <si>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</si>
  <si>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</si>
  <si>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</si>
  <si>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</si>
  <si>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</si>
  <si>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</si>
  <si>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</si>
  <si>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</si>
  <si>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</si>
  <si>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</si>
  <si>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</si>
  <si>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</si>
  <si>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</si>
  <si>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</si>
  <si>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</si>
  <si>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</si>
  <si>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</si>
  <si>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</si>
  <si>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</si>
  <si>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</si>
  <si>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</si>
  <si>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</si>
  <si>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</si>
  <si>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</si>
  <si>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</si>
  <si>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</si>
  <si>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</si>
  <si>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</si>
  <si>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</si>
  <si>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</si>
  <si>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</si>
  <si>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</si>
  <si>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</si>
  <si>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</si>
  <si>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</si>
  <si>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</si>
  <si>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</si>
  <si>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</si>
  <si>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</si>
  <si>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</si>
  <si>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</si>
  <si>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</si>
  <si>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</si>
  <si>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</si>
  <si>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</si>
  <si>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</si>
  <si>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</si>
  <si>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</si>
  <si>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</si>
  <si>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</si>
  <si>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</si>
  <si>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</si>
  <si>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</si>
  <si>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</si>
  <si>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</si>
  <si>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</si>
  <si>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</si>
  <si>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</si>
  <si>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</si>
  <si>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</si>
  <si>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</si>
  <si>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</si>
  <si>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</si>
  <si>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</si>
  <si>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</si>
  <si>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</si>
  <si>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</si>
  <si>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</si>
  <si>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</si>
  <si>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</si>
  <si>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</si>
  <si>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</si>
  <si>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</si>
  <si>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</si>
  <si>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</si>
  <si>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</si>
  <si>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</si>
  <si>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</si>
  <si>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</si>
  <si>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</si>
  <si>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</si>
  <si>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</si>
  <si>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</si>
  <si>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</si>
  <si>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</si>
  <si>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</si>
  <si>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</si>
  <si>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</si>
  <si>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</si>
  <si>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</si>
  <si>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</si>
  <si>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</si>
  <si>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</si>
  <si>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</si>
  <si>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</si>
  <si>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</si>
  <si>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</si>
  <si>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</si>
  <si>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</si>
  <si>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</si>
  <si>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</si>
  <si>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</si>
  <si>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</si>
  <si>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</si>
  <si>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</si>
  <si>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</si>
  <si>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</si>
  <si>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</si>
  <si>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</si>
  <si>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</si>
  <si>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</si>
  <si>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</si>
  <si>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</si>
  <si>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</si>
  <si>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</si>
  <si>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</si>
  <si>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</si>
  <si>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</si>
  <si>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</si>
  <si>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</si>
  <si>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</si>
  <si>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</si>
  <si>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</si>
  <si>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</si>
  <si>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</si>
  <si>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</si>
  <si>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</si>
  <si>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</si>
  <si>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</si>
  <si>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</si>
  <si>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</si>
  <si>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</si>
  <si>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</si>
  <si>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</si>
  <si>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</si>
  <si>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</si>
  <si>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</si>
  <si>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</si>
  <si>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</si>
  <si>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</si>
  <si>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</si>
  <si>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</si>
  <si>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</si>
  <si>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</si>
  <si>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</si>
  <si>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</si>
  <si>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</si>
  <si>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</si>
  <si>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</si>
  <si>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</si>
  <si>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</si>
  <si>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</si>
  <si>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</si>
  <si>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</si>
  <si>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</si>
  <si>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</si>
  <si>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</si>
  <si>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</si>
  <si>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</si>
  <si>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</si>
  <si>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</si>
  <si>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</si>
  <si>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</si>
  <si>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</si>
  <si>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</si>
  <si>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</si>
  <si>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</si>
  <si>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</si>
  <si>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</si>
  <si>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</si>
  <si>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</si>
  <si>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</si>
  <si>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</si>
  <si>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</si>
  <si>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</si>
  <si>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</si>
  <si>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</si>
  <si>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</si>
  <si>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</si>
  <si>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</si>
  <si>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</si>
  <si>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</si>
  <si>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</si>
  <si>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</si>
  <si>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</si>
  <si>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</si>
  <si>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</si>
  <si>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</si>
  <si>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</si>
  <si>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</si>
  <si>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</si>
  <si>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</si>
  <si>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</si>
  <si>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</si>
  <si>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</si>
  <si>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</si>
  <si>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</si>
  <si>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</si>
  <si>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</si>
  <si>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</si>
  <si>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</si>
  <si>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</si>
  <si>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</si>
  <si>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</si>
  <si>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</si>
  <si>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</si>
  <si>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</si>
  <si>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</si>
  <si>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</si>
  <si>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</si>
  <si>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</si>
  <si>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</si>
  <si>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</si>
  <si>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</si>
  <si>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</si>
  <si>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</si>
  <si>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</si>
  <si>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</si>
  <si>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</si>
  <si>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</si>
  <si>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</si>
  <si>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</si>
  <si>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</si>
  <si>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</si>
  <si>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</si>
  <si>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</si>
  <si>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</si>
  <si>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</si>
  <si>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</si>
  <si>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</si>
  <si>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</si>
  <si>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</si>
  <si>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</si>
  <si>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</si>
  <si>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</si>
  <si>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</si>
  <si>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</si>
  <si>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</si>
  <si>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</si>
  <si>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</si>
  <si>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</si>
  <si>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</si>
  <si>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</si>
  <si>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</si>
  <si>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</si>
  <si>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</si>
  <si>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</si>
  <si>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</si>
  <si>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</si>
  <si>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</si>
  <si>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</si>
  <si>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</si>
  <si>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</si>
  <si>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</si>
  <si>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</si>
  <si>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</si>
  <si>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</si>
  <si>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</si>
  <si>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</si>
  <si>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</si>
  <si>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</si>
  <si>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</si>
  <si>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</si>
  <si>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</si>
  <si>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</si>
  <si>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</si>
  <si>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</si>
  <si>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</si>
  <si>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</si>
  <si>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</si>
  <si>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</si>
  <si>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</si>
  <si>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</si>
  <si>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</si>
  <si>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</si>
  <si>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</si>
  <si>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</si>
  <si>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</si>
  <si>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</si>
  <si>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</si>
  <si>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</si>
  <si>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</si>
  <si>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</si>
  <si>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</si>
  <si>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</si>
  <si>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</si>
  <si>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</si>
  <si>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</si>
  <si>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</si>
  <si>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</si>
  <si>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</si>
  <si>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</si>
  <si>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</si>
  <si>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</si>
  <si>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</si>
  <si>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</si>
  <si>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</si>
  <si>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</si>
  <si>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</si>
  <si>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</si>
  <si>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</si>
  <si>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</si>
  <si>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</si>
  <si>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</si>
  <si>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</si>
  <si>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</si>
  <si>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</si>
  <si>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</si>
  <si>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</si>
  <si>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</si>
  <si>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</si>
  <si>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</si>
  <si>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</si>
  <si>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</si>
  <si>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</si>
  <si>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</si>
  <si>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</si>
  <si>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</si>
  <si>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</si>
  <si>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</si>
  <si>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</si>
  <si>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</si>
  <si>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</si>
  <si>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</si>
  <si>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</si>
  <si>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</si>
  <si>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</si>
  <si>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</si>
  <si>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</si>
  <si>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</si>
  <si>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</si>
  <si>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</si>
  <si>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</si>
  <si>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</si>
  <si>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</si>
  <si>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</si>
  <si>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</si>
  <si>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</si>
  <si>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</si>
  <si>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</si>
  <si>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</si>
  <si>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</si>
  <si>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</si>
  <si>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</si>
  <si>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</si>
  <si>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</si>
  <si>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</si>
  <si>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</si>
  <si>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</si>
  <si>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</si>
  <si>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</si>
  <si>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</si>
  <si>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</si>
  <si>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</si>
  <si>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</si>
  <si>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</si>
  <si>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</si>
  <si>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</si>
  <si>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</si>
  <si>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</si>
  <si>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</si>
  <si>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</si>
  <si>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</si>
  <si>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</si>
  <si>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</si>
  <si>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</si>
  <si>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</si>
  <si>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</si>
  <si>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</si>
  <si>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</si>
  <si>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</si>
  <si>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</si>
  <si>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</si>
  <si>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</si>
  <si>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</si>
  <si>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</si>
  <si>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</si>
  <si>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</si>
  <si>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</si>
  <si>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</si>
  <si>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</si>
  <si>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</si>
  <si>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</si>
  <si>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</si>
  <si>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</si>
  <si>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</si>
  <si>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</si>
  <si>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</si>
  <si>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</si>
  <si>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</si>
  <si>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</si>
  <si>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</si>
  <si>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</si>
  <si>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</si>
  <si>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</si>
  <si>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</si>
  <si>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</si>
  <si>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</si>
  <si>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</si>
  <si>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</si>
  <si>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</si>
  <si>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</si>
  <si>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</si>
  <si>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</si>
  <si>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</si>
  <si>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</si>
  <si>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</si>
  <si>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</si>
  <si>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</si>
  <si>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</si>
  <si>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</si>
  <si>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</si>
  <si>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</si>
  <si>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</si>
  <si>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</si>
  <si>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</si>
  <si>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</si>
  <si>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</si>
  <si>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</si>
  <si>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</si>
  <si>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</si>
  <si>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</si>
  <si>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</si>
  <si>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</si>
  <si>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</si>
  <si>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</si>
  <si>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</si>
  <si>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</si>
  <si>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</si>
  <si>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</si>
  <si>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</si>
  <si>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</si>
  <si>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</si>
  <si>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</si>
  <si>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</si>
  <si>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</si>
  <si>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</si>
  <si>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</si>
  <si>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</si>
  <si>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</si>
  <si>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</si>
  <si>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</si>
  <si>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</si>
  <si>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</si>
  <si>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</si>
  <si>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</si>
  <si>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</si>
  <si>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</si>
  <si>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</si>
  <si>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</si>
  <si>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</si>
  <si>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</si>
  <si>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</si>
  <si>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</si>
  <si>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</si>
  <si>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</si>
  <si>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</si>
  <si>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</si>
  <si>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</si>
  <si>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</si>
  <si>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</si>
  <si>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</si>
  <si>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</si>
  <si>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</si>
  <si>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</si>
  <si>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</si>
  <si>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</si>
  <si>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</si>
  <si>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</si>
  <si>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</si>
  <si>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</si>
  <si>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</si>
  <si>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</si>
  <si>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</si>
  <si>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</si>
  <si>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</si>
  <si>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</si>
  <si>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</si>
  <si>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</si>
  <si>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</si>
  <si>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</si>
  <si>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</si>
  <si>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</si>
  <si>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</si>
  <si>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</si>
  <si>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</si>
  <si>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</si>
  <si>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</si>
  <si>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</si>
  <si>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</si>
  <si>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</si>
  <si>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</si>
  <si>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</si>
  <si>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</si>
  <si>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</si>
  <si>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</si>
  <si>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</si>
  <si>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</si>
  <si>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</si>
  <si>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</si>
  <si>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</si>
  <si>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</si>
  <si>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</si>
  <si>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</si>
  <si>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</si>
  <si>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</si>
  <si>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</si>
  <si>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</si>
  <si>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</si>
  <si>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</si>
  <si>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</si>
  <si>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</si>
  <si>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</si>
  <si>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</si>
  <si>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</si>
  <si>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</si>
  <si>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</si>
  <si>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</si>
  <si>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</si>
  <si>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</si>
  <si>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</si>
  <si>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</si>
  <si>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</si>
  <si>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</si>
  <si>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</si>
  <si>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</si>
  <si>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</si>
  <si>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</si>
  <si>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</si>
  <si>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</si>
  <si>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</si>
  <si>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</si>
  <si>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</si>
  <si>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</si>
  <si>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</si>
  <si>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</si>
  <si>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</si>
  <si>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</si>
  <si>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</si>
  <si>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</si>
  <si>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</si>
  <si>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</si>
  <si>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</si>
  <si>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</si>
  <si>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</si>
  <si>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</si>
  <si>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</si>
  <si>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</si>
  <si>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</si>
  <si>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</si>
  <si>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</si>
  <si>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</si>
  <si>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</si>
  <si>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</si>
  <si>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</si>
  <si>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</si>
  <si>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</si>
  <si>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</si>
  <si>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</si>
  <si>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</si>
  <si>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</si>
  <si>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</si>
  <si>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</si>
  <si>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</si>
  <si>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</si>
  <si>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</si>
  <si>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</si>
  <si>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</si>
  <si>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</si>
  <si>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</si>
  <si>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</si>
  <si>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</si>
  <si>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</si>
  <si>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</si>
  <si>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</si>
  <si>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</si>
  <si>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</si>
  <si>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</si>
  <si>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</si>
  <si>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</si>
  <si>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</si>
  <si>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</si>
  <si>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</si>
  <si>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</si>
  <si>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</si>
  <si>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</si>
  <si>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</si>
  <si>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</si>
  <si>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</si>
  <si>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</si>
  <si>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</si>
  <si>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</si>
  <si>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</si>
  <si>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</si>
  <si>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</si>
  <si>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</si>
  <si>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</si>
  <si>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</si>
  <si>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</si>
  <si>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</si>
  <si>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</si>
  <si>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</si>
  <si>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</si>
  <si>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</si>
  <si>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</si>
  <si>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</si>
  <si>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</si>
  <si>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</si>
  <si>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</si>
  <si>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</si>
  <si>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</si>
  <si>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</si>
  <si>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</si>
  <si>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</si>
  <si>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</si>
  <si>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</si>
  <si>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</si>
  <si>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</si>
  <si>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</si>
  <si>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</si>
  <si>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</si>
  <si>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</si>
  <si>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</si>
  <si>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</si>
  <si>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</si>
  <si>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</si>
  <si>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</si>
  <si>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</si>
  <si>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</si>
  <si>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</si>
  <si>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</si>
  <si>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</si>
  <si>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</si>
  <si>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</si>
  <si>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</si>
  <si>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</si>
  <si>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</si>
  <si>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</si>
  <si>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</si>
  <si>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</si>
  <si>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</si>
  <si>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</si>
  <si>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</si>
  <si>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</si>
  <si>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</si>
  <si>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</si>
  <si>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</si>
  <si>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</si>
  <si>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</si>
  <si>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</si>
  <si>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</si>
  <si>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</si>
  <si>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</si>
  <si>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</si>
  <si>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</si>
  <si>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</si>
  <si>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</si>
  <si>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</si>
  <si>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</si>
  <si>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</si>
  <si>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</si>
  <si>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</si>
  <si>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</si>
  <si>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</si>
  <si>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</si>
  <si>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</si>
  <si>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</si>
  <si>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</si>
  <si>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</si>
  <si>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</si>
  <si>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</si>
  <si>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</si>
  <si>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</si>
  <si>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</si>
  <si>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</si>
  <si>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</si>
  <si>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</si>
  <si>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</si>
  <si>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</si>
  <si>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</si>
  <si>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</si>
  <si>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</si>
  <si>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</si>
  <si>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</si>
  <si>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</si>
  <si>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</si>
  <si>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</si>
  <si>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</si>
  <si>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</si>
  <si>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</si>
  <si>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</si>
  <si>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</si>
  <si>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</si>
  <si>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</si>
  <si>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</si>
  <si>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</si>
  <si>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</si>
  <si>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</si>
  <si>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</si>
  <si>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</si>
  <si>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</si>
  <si>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</si>
  <si>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</si>
  <si>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</si>
  <si>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</si>
  <si>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</si>
  <si>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</si>
  <si>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</si>
  <si>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</si>
  <si>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</si>
  <si>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</si>
  <si>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</si>
  <si>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</si>
  <si>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</si>
  <si>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</si>
  <si>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</si>
  <si>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</si>
  <si>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</si>
  <si>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</si>
  <si>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</si>
  <si>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</si>
  <si>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</si>
  <si>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</si>
  <si>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</si>
  <si>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</si>
  <si>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</si>
  <si>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</si>
  <si>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</si>
  <si>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</si>
  <si>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</si>
  <si>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</si>
  <si>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</si>
  <si>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</si>
  <si>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</si>
  <si>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</si>
  <si>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</si>
  <si>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</si>
  <si>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</si>
  <si>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</si>
  <si>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</si>
  <si>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</si>
  <si>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</si>
  <si>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</si>
  <si>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</si>
  <si>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</si>
  <si>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</si>
  <si>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</si>
  <si>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</si>
  <si>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</si>
  <si>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</si>
  <si>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</si>
  <si>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</si>
  <si>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</si>
  <si>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</si>
  <si>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</si>
  <si>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</si>
  <si>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</si>
  <si>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</si>
  <si>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</si>
  <si>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</si>
  <si>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</si>
  <si>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</si>
  <si>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</si>
  <si>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</si>
  <si>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</si>
  <si>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</si>
  <si>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</si>
  <si>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</si>
  <si>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</si>
  <si>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</si>
  <si>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</si>
  <si>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</si>
  <si>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</si>
  <si>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</si>
  <si>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</si>
  <si>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</si>
  <si>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</si>
  <si>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</si>
  <si>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</si>
  <si>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</si>
  <si>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</si>
  <si>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</si>
  <si>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</si>
  <si>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</si>
  <si>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</si>
  <si>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</si>
  <si>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</si>
  <si>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</si>
  <si>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</si>
  <si>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</si>
  <si>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</si>
  <si>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</si>
  <si>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</si>
  <si>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</si>
  <si>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</si>
  <si>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</si>
  <si>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</si>
  <si>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</si>
  <si>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</si>
  <si>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</si>
  <si>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</si>
  <si>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</si>
  <si>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</si>
  <si>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</si>
  <si>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</si>
  <si>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</si>
  <si>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</si>
  <si>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</si>
  <si>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</si>
  <si>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</si>
  <si>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</si>
  <si>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</si>
  <si>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</si>
  <si>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</si>
  <si>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</si>
  <si>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</si>
  <si>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</si>
  <si>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</si>
  <si>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</si>
  <si>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</si>
  <si>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</si>
  <si>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</si>
  <si>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</si>
  <si>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</si>
  <si>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</si>
  <si>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</si>
  <si>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</si>
  <si>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</si>
  <si>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</si>
  <si>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</si>
  <si>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</si>
  <si>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</si>
  <si>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</si>
  <si>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</si>
  <si>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</si>
  <si>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</si>
  <si>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</si>
  <si>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</si>
  <si>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</si>
  <si>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</si>
  <si>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</si>
  <si>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</si>
  <si>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</si>
  <si>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</si>
  <si>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</si>
  <si>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</si>
  <si>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</si>
  <si>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</si>
  <si>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</si>
  <si>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</si>
  <si>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</si>
  <si>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</si>
  <si>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</si>
  <si>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</si>
  <si>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</si>
  <si>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</si>
  <si>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</si>
  <si>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</si>
  <si>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</si>
  <si>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</si>
  <si>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</si>
  <si>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</si>
  <si>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</si>
  <si>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</si>
  <si>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</si>
  <si>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</si>
  <si>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</si>
  <si>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</si>
  <si>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</si>
  <si>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</si>
  <si>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</si>
  <si>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</si>
  <si>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</si>
  <si>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</si>
  <si>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</si>
  <si>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</si>
  <si>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</si>
  <si>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</si>
  <si>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</si>
  <si>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</si>
  <si>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</si>
  <si>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</si>
  <si>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</si>
  <si>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</si>
  <si>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</si>
  <si>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</si>
  <si>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</si>
  <si>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</si>
  <si>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</si>
  <si>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</si>
  <si>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</si>
  <si>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</si>
  <si>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</si>
  <si>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</si>
  <si>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</si>
  <si>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</si>
  <si>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</si>
  <si>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</si>
  <si>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</si>
  <si>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</si>
  <si>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</si>
  <si>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</si>
  <si>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</si>
  <si>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</si>
  <si>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</si>
  <si>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</si>
  <si>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</si>
  <si>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</si>
  <si>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</si>
  <si>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</si>
  <si>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</si>
  <si>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</si>
  <si>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</si>
  <si>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</si>
  <si>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</si>
  <si>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</si>
  <si>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</si>
  <si>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</si>
  <si>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</si>
  <si>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</si>
  <si>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</si>
  <si>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</si>
  <si>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</si>
  <si>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</si>
  <si>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</si>
  <si>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</si>
  <si>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</si>
  <si>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</si>
  <si>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</si>
  <si>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</si>
  <si>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</si>
  <si>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</si>
  <si>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</si>
  <si>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</si>
  <si>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</si>
  <si>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</si>
  <si>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</si>
  <si>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</si>
  <si>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</si>
  <si>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</si>
  <si>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</si>
  <si>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</si>
  <si>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</si>
  <si>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</si>
  <si>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</si>
  <si>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</si>
  <si>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</si>
  <si>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</si>
  <si>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</si>
  <si>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</si>
  <si>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</si>
  <si>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</si>
  <si>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</si>
  <si>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</si>
  <si>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</si>
  <si>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</si>
  <si>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</si>
  <si>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</si>
  <si>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</si>
  <si>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</si>
  <si>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</si>
  <si>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</si>
  <si>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</si>
  <si>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</si>
  <si>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</si>
  <si>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</si>
  <si>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</si>
  <si>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</si>
  <si>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</si>
  <si>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</si>
  <si>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</si>
  <si>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</si>
  <si>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</si>
  <si>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</si>
  <si>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</si>
  <si>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</si>
  <si>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</si>
  <si>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</si>
  <si>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</si>
  <si>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</si>
  <si>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</si>
  <si>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</si>
  <si>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</si>
  <si>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</si>
  <si>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</si>
  <si>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</si>
  <si>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</si>
  <si>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</si>
  <si>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</si>
  <si>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</si>
  <si>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</si>
  <si>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</si>
  <si>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</si>
  <si>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</si>
  <si>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</si>
  <si>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</si>
  <si>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</si>
  <si>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</si>
  <si>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</si>
  <si>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</si>
  <si>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</si>
  <si>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</si>
  <si>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</si>
  <si>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</si>
  <si>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</si>
  <si>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</si>
  <si>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</si>
  <si>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</si>
  <si>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</si>
  <si>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</si>
  <si>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</si>
  <si>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</si>
  <si>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</si>
  <si>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</si>
  <si>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</si>
  <si>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</si>
  <si>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</si>
  <si>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</si>
  <si>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</si>
  <si>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</si>
  <si>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</si>
  <si>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</si>
  <si>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</si>
  <si>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</si>
  <si>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</si>
  <si>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</si>
  <si>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</si>
  <si>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</si>
  <si>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</si>
  <si>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</si>
  <si>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</si>
  <si>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</si>
  <si>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</si>
  <si>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</si>
  <si>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</si>
  <si>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</si>
  <si>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</si>
  <si>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</si>
  <si>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</si>
  <si>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</si>
  <si>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</si>
  <si>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</si>
  <si>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</si>
  <si>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</si>
  <si>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</si>
  <si>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</si>
  <si>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</si>
  <si>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</si>
  <si>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</si>
  <si>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</si>
  <si>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</si>
  <si>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</si>
  <si>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</si>
  <si>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</si>
  <si>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</si>
  <si>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</si>
  <si>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</si>
  <si>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</si>
  <si>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</si>
  <si>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</si>
  <si>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</si>
  <si>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</si>
  <si>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</si>
  <si>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</si>
  <si>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</si>
  <si>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</si>
  <si>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</si>
  <si>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</si>
  <si>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</si>
  <si>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</si>
  <si>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</si>
  <si>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</si>
  <si>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</si>
  <si>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</si>
  <si>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</si>
  <si>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</si>
  <si>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</si>
  <si>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</si>
  <si>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</si>
  <si>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</si>
  <si>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</si>
  <si>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</si>
  <si>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</si>
  <si>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</si>
  <si>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</si>
  <si>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</si>
  <si>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</si>
  <si>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</si>
  <si>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</si>
  <si>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</si>
  <si>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</si>
  <si>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</si>
  <si>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</si>
  <si>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</si>
  <si>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</si>
  <si>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</si>
  <si>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</si>
  <si>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</si>
  <si>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</si>
  <si>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</si>
  <si>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</si>
  <si>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</si>
  <si>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</si>
  <si>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</si>
  <si>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</si>
  <si>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</si>
  <si>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</si>
  <si>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</si>
  <si>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</si>
  <si>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</si>
  <si>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</si>
  <si>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</si>
  <si>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</si>
  <si>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</si>
  <si>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</si>
  <si>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</si>
  <si>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</si>
  <si>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</si>
  <si>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</si>
  <si>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</si>
  <si>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</si>
  <si>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</si>
  <si>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</si>
  <si>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</si>
  <si>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</si>
  <si>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</si>
  <si>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</si>
  <si>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</si>
  <si>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</si>
  <si>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</si>
  <si>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</si>
  <si>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</si>
  <si>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</si>
  <si>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</si>
  <si>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</si>
  <si>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</si>
  <si>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</si>
  <si>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</si>
  <si>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</si>
  <si>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</si>
  <si>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</si>
  <si>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</si>
  <si>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</si>
  <si>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</si>
  <si>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</si>
  <si>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</si>
  <si>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</si>
  <si>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</si>
  <si>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</si>
  <si>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</si>
  <si>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</si>
  <si>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</si>
  <si>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</si>
  <si>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</si>
  <si>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</si>
  <si>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</si>
  <si>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</si>
  <si>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</si>
  <si>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</si>
  <si>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</si>
  <si>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</si>
  <si>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</si>
  <si>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</si>
  <si>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</si>
  <si>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</si>
  <si>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</si>
  <si>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</si>
  <si>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</si>
  <si>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</si>
  <si>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</si>
  <si>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</si>
  <si>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</si>
  <si>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</si>
  <si>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</si>
  <si>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</si>
  <si>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</si>
  <si>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</si>
  <si>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</si>
  <si>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</si>
  <si>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</si>
  <si>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</si>
  <si>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</si>
  <si>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</si>
  <si>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</si>
  <si>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</si>
  <si>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</si>
  <si>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</si>
  <si>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</si>
  <si>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</si>
  <si>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</si>
  <si>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</si>
  <si>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</si>
  <si>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</si>
  <si>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</si>
  <si>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</si>
  <si>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</si>
  <si>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</si>
  <si>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</si>
  <si>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</si>
  <si>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</si>
  <si>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</si>
  <si>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</si>
  <si>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</si>
  <si>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</si>
  <si>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</si>
  <si>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</si>
  <si>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</si>
  <si>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</si>
  <si>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</si>
  <si>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</si>
  <si>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</si>
  <si>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</si>
  <si>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</si>
  <si>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</si>
  <si>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</si>
  <si>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</si>
  <si>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</si>
  <si>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</si>
  <si>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</si>
  <si>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</si>
  <si>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</si>
  <si>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</si>
  <si>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</si>
  <si>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</si>
  <si>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</si>
  <si>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</si>
  <si>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</si>
  <si>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</si>
  <si>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</si>
  <si>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</si>
  <si>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</si>
  <si>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</si>
  <si>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</si>
  <si>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</si>
  <si>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</si>
  <si>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</si>
  <si>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</si>
  <si>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</si>
  <si>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</si>
  <si>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</si>
  <si>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</si>
  <si>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</si>
  <si>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</si>
  <si>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</si>
  <si>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</si>
  <si>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</si>
  <si>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</si>
  <si>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</si>
  <si>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</si>
  <si>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</si>
  <si>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</si>
  <si>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</si>
  <si>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</si>
  <si>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</si>
  <si>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</si>
  <si>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</si>
  <si>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</si>
  <si>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</si>
  <si>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</si>
  <si>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</si>
  <si>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</si>
  <si>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</si>
  <si>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</si>
  <si>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</si>
  <si>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</si>
  <si>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</si>
  <si>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</si>
  <si>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</si>
  <si>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</si>
  <si>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</si>
  <si>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</si>
  <si>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</si>
  <si>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</si>
  <si>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</si>
  <si>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</si>
  <si>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</si>
  <si>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</si>
  <si>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</si>
  <si>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</si>
  <si>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</si>
  <si>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</si>
  <si>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</si>
  <si>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</si>
  <si>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</si>
  <si>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</si>
  <si>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</si>
  <si>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</si>
  <si>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</si>
  <si>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</si>
  <si>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</si>
  <si>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</si>
  <si>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</si>
  <si>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</si>
  <si>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</si>
  <si>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</si>
  <si>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</si>
  <si>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</si>
  <si>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</si>
  <si>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</si>
  <si>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</si>
  <si>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</si>
  <si>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</si>
  <si>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</si>
  <si>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</si>
  <si>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</si>
  <si>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</si>
  <si>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</si>
  <si>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</si>
  <si>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</si>
  <si>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</si>
  <si>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</si>
  <si>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</si>
  <si>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</si>
  <si>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</si>
  <si>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</si>
  <si>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</si>
  <si>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</si>
  <si>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</si>
  <si>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</si>
  <si>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</si>
  <si>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</si>
  <si>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</si>
  <si>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</si>
  <si>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</si>
  <si>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</si>
  <si>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</si>
  <si>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</si>
  <si>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</si>
  <si>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</si>
  <si>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</si>
  <si>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</si>
  <si>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</si>
  <si>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</si>
  <si>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</si>
  <si>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</si>
  <si>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</si>
  <si>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</si>
  <si>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</si>
  <si>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</si>
  <si>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</si>
  <si>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</si>
  <si>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</si>
  <si>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</si>
  <si>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</si>
  <si>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</si>
  <si>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</si>
  <si>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</si>
  <si>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</si>
  <si>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</si>
  <si>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</si>
  <si>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</si>
  <si>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</si>
  <si>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</si>
  <si>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</si>
  <si>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</si>
  <si>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</si>
  <si>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</si>
  <si>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</si>
  <si>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</si>
  <si>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</si>
  <si>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</si>
  <si>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</si>
  <si>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</si>
  <si>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</si>
  <si>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</si>
  <si>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</si>
  <si>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</si>
  <si>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</si>
  <si>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</si>
  <si>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</si>
  <si>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</si>
  <si>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</si>
  <si>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</si>
  <si>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</si>
  <si>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</si>
  <si>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</si>
  <si>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</si>
  <si>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</si>
  <si>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</si>
  <si>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</si>
  <si>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</si>
  <si>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</si>
  <si>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</si>
  <si>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</si>
  <si>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</si>
  <si>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</si>
  <si>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</si>
  <si>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</si>
  <si>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</si>
  <si>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</si>
  <si>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</si>
  <si>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</si>
  <si>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</si>
  <si>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</si>
  <si>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</si>
  <si>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</si>
  <si>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</si>
  <si>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</si>
  <si>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</si>
  <si>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</si>
  <si>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</si>
  <si>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</si>
  <si>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</si>
  <si>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</si>
  <si>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</si>
  <si>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</si>
  <si>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</si>
  <si>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</si>
  <si>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</si>
  <si>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</si>
  <si>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</si>
  <si>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</si>
  <si>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</si>
  <si>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</si>
  <si>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</si>
  <si>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</si>
  <si>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</si>
  <si>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</si>
  <si>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</si>
  <si>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</si>
  <si>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</si>
  <si>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</si>
  <si>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</si>
  <si>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</si>
  <si>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</si>
  <si>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</si>
  <si>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</si>
  <si>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</si>
  <si>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</si>
  <si>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</si>
  <si>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</si>
  <si>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</si>
  <si>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</si>
  <si>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</si>
  <si>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</si>
  <si>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</si>
  <si>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</si>
  <si>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</si>
  <si>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</si>
  <si>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</si>
  <si>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</si>
  <si>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</si>
  <si>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</si>
  <si>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</si>
  <si>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</si>
  <si>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</si>
  <si>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</si>
  <si>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</si>
  <si>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</si>
  <si>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</si>
  <si>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</si>
  <si>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</si>
  <si>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</si>
  <si>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</si>
  <si>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</si>
  <si>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</si>
  <si>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</si>
  <si>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</si>
  <si>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</si>
  <si>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</si>
  <si>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</si>
  <si>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</si>
  <si>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</si>
  <si>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</si>
  <si>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</si>
  <si>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</si>
  <si>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</si>
  <si>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</si>
  <si>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</si>
  <si>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</si>
  <si>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</si>
  <si>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</si>
  <si>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</si>
  <si>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</si>
  <si>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</si>
  <si>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</si>
  <si>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</si>
  <si>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</si>
  <si>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</si>
  <si>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</si>
  <si>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</si>
  <si>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</si>
  <si>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</si>
  <si>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</si>
  <si>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</si>
  <si>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</si>
  <si>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</si>
  <si>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</si>
  <si>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</si>
  <si>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</si>
  <si>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</si>
  <si>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</si>
  <si>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</si>
  <si>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</si>
  <si>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</si>
  <si>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</si>
  <si>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</si>
  <si>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</si>
  <si>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</si>
  <si>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</si>
  <si>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</si>
  <si>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</si>
  <si>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</si>
  <si>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</si>
  <si>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</si>
  <si>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</si>
  <si>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</si>
  <si>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</si>
  <si>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</si>
  <si>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</si>
  <si>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</si>
  <si>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</si>
  <si>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</si>
  <si>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</si>
  <si>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</si>
  <si>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</si>
  <si>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</si>
  <si>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</si>
  <si>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</si>
  <si>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</si>
  <si>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</si>
  <si>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</si>
  <si>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</si>
  <si>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</si>
  <si>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</si>
  <si>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</si>
  <si>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</si>
  <si>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</si>
  <si>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</si>
  <si>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</si>
  <si>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</si>
  <si>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</si>
  <si>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</si>
  <si>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</si>
  <si>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</si>
  <si>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</si>
  <si>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</si>
  <si>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</si>
  <si>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</si>
  <si>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</si>
  <si>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</si>
  <si>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</si>
  <si>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</si>
  <si>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</si>
  <si>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</si>
  <si>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</si>
  <si>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</si>
  <si>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</si>
  <si>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</si>
  <si>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</si>
  <si>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</si>
  <si>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</si>
  <si>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</si>
  <si>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</si>
  <si>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</si>
  <si>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</si>
  <si>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</si>
  <si>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</si>
  <si>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</si>
  <si>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</si>
  <si>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</si>
  <si>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</si>
  <si>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</si>
  <si>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</si>
  <si>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</si>
  <si>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</si>
  <si>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</si>
  <si>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</si>
  <si>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</si>
  <si>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</si>
  <si>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</si>
  <si>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</si>
  <si>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</si>
  <si>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</si>
  <si>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</si>
  <si>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</si>
  <si>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</si>
  <si>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</si>
  <si>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</si>
  <si>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</si>
  <si>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</si>
  <si>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</si>
  <si>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</si>
  <si>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</si>
  <si>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</si>
  <si>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</si>
  <si>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</si>
  <si>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</si>
  <si>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</si>
  <si>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</si>
  <si>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</si>
  <si>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</si>
  <si>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</si>
  <si>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</si>
  <si>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</si>
  <si>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</si>
  <si>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</si>
  <si>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</si>
  <si>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</si>
  <si>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</si>
  <si>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</si>
  <si>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</si>
  <si>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</si>
  <si>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</si>
  <si>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</si>
  <si>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</si>
  <si>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</si>
  <si>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</si>
  <si>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</si>
  <si>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</si>
  <si>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</si>
  <si>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</si>
  <si>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</si>
  <si>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</si>
  <si>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</si>
  <si>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</si>
  <si>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</si>
  <si>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</si>
  <si>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</si>
  <si>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</si>
  <si>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</si>
  <si>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</si>
  <si>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</si>
  <si>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</si>
  <si>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</si>
  <si>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</si>
  <si>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</si>
  <si>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</si>
  <si>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</si>
  <si>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</si>
  <si>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</si>
  <si>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</si>
  <si>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</si>
  <si>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</si>
  <si>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</si>
  <si>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</si>
  <si>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</si>
  <si>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</si>
  <si>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</si>
  <si>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</si>
  <si>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</si>
  <si>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</si>
  <si>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</si>
  <si>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</si>
  <si>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</si>
  <si>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</si>
  <si>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</si>
  <si>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</si>
  <si>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</si>
  <si>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</si>
  <si>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</si>
  <si>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</si>
  <si>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</si>
  <si>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</si>
  <si>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</si>
  <si>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</si>
  <si>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</si>
  <si>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</si>
  <si>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</si>
  <si>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</si>
  <si>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</si>
  <si>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</si>
  <si>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</si>
  <si>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</si>
  <si>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</si>
  <si>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</si>
  <si>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</si>
  <si>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</si>
  <si>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</si>
  <si>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</si>
  <si>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</si>
  <si>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</si>
  <si>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</si>
  <si>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</si>
  <si>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</si>
  <si>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</si>
  <si>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</si>
  <si>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</si>
  <si>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</si>
  <si>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</si>
  <si>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</si>
  <si>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</si>
  <si>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</si>
  <si>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</si>
  <si>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</si>
  <si>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</si>
  <si>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</si>
  <si>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</si>
  <si>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</si>
  <si>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</si>
  <si>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</si>
  <si>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</si>
  <si>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</si>
  <si>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</si>
  <si>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</si>
  <si>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</si>
  <si>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</si>
  <si>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</si>
  <si>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</si>
  <si>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</si>
  <si>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</si>
  <si>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</si>
  <si>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</si>
  <si>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</si>
  <si>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</si>
  <si>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</si>
  <si>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</si>
  <si>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</si>
  <si>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</si>
  <si>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</si>
  <si>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</si>
  <si>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</si>
  <si>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</si>
  <si>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</si>
  <si>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</si>
  <si>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</si>
  <si>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</si>
  <si>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</si>
  <si>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</si>
  <si>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</si>
  <si>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</si>
  <si>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</si>
  <si>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</si>
  <si>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</si>
  <si>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</si>
  <si>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</si>
  <si>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</si>
  <si>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</si>
  <si>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</si>
  <si>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</si>
  <si>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</si>
  <si>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</si>
  <si>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</si>
  <si>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</si>
  <si>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</si>
  <si>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</si>
  <si>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</si>
  <si>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</si>
  <si>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</si>
  <si>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</si>
  <si>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</si>
  <si>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</si>
  <si>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</si>
  <si>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</si>
  <si>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</si>
  <si>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</si>
  <si>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</si>
  <si>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</si>
  <si>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</si>
  <si>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</si>
  <si>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</si>
  <si>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</si>
  <si>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</si>
  <si>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</si>
  <si>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</si>
  <si>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</si>
  <si>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</si>
  <si>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</si>
  <si>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</si>
  <si>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</si>
  <si>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</si>
  <si>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</si>
  <si>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</si>
  <si>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</si>
  <si>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</si>
  <si>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</si>
  <si>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</si>
  <si>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</si>
  <si>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</si>
  <si>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</si>
  <si>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</si>
  <si>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</si>
  <si>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</si>
  <si>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</si>
  <si>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</si>
  <si>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</si>
  <si>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</si>
  <si>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</si>
  <si>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</si>
  <si>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</si>
  <si>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</si>
  <si>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</si>
  <si>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</si>
  <si>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</si>
  <si>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</si>
  <si>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</si>
  <si>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</si>
  <si>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</si>
  <si>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</si>
  <si>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</si>
  <si>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</si>
  <si>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</si>
  <si>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</si>
  <si>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</si>
  <si>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</si>
  <si>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</si>
  <si>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</si>
  <si>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</si>
  <si>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</si>
  <si>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</si>
  <si>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</si>
  <si>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</si>
  <si>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</si>
  <si>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</si>
  <si>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</si>
  <si>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</si>
  <si>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</si>
  <si>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</si>
  <si>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</si>
  <si>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</si>
  <si>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</si>
  <si>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</si>
  <si>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</si>
  <si>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</si>
  <si>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</si>
  <si>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</si>
  <si>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</si>
  <si>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</si>
  <si>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</si>
  <si>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</si>
  <si>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</si>
  <si>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</si>
  <si>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</si>
  <si>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</si>
  <si>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</si>
  <si>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</si>
  <si>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</si>
  <si>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</si>
  <si>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</si>
  <si>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</si>
  <si>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</si>
  <si>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</si>
  <si>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</si>
  <si>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</si>
  <si>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</si>
  <si>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</si>
  <si>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</si>
  <si>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</si>
  <si>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</si>
  <si>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</si>
  <si>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</si>
  <si>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</si>
  <si>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</si>
  <si>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</si>
  <si>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</si>
  <si>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</si>
  <si>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</si>
  <si>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</si>
  <si>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</si>
  <si>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</si>
  <si>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</si>
  <si>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</si>
  <si>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</si>
  <si>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</si>
  <si>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</si>
  <si>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</si>
  <si>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</si>
  <si>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</si>
  <si>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</si>
  <si>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</si>
  <si>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</si>
  <si>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</si>
  <si>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</si>
  <si>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</si>
  <si>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</si>
  <si>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</si>
  <si>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</si>
  <si>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</si>
  <si>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</si>
  <si>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</si>
  <si>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</si>
  <si>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</si>
  <si>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</si>
  <si>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</si>
  <si>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</si>
  <si>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</si>
  <si>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</si>
  <si>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</si>
  <si>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</si>
  <si>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</si>
  <si>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</si>
  <si>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</si>
  <si>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</si>
  <si>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</si>
  <si>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</si>
  <si>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</si>
  <si>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</si>
  <si>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</si>
  <si>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</si>
  <si>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</si>
  <si>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</si>
  <si>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</si>
  <si>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</si>
  <si>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</si>
  <si>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</si>
  <si>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</si>
  <si>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</si>
  <si>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</si>
  <si>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</si>
  <si>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</si>
  <si>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</si>
  <si>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</si>
  <si>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</si>
  <si>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</si>
  <si>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</si>
  <si>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</si>
  <si>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</si>
  <si>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</si>
  <si>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</si>
  <si>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</si>
  <si>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</si>
  <si>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</si>
  <si>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</si>
  <si>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</si>
  <si>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</si>
  <si>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</si>
  <si>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</si>
  <si>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</si>
  <si>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</si>
  <si>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</si>
  <si>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</si>
  <si>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</si>
  <si>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</si>
  <si>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</si>
  <si>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</si>
  <si>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</si>
  <si>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</si>
  <si>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</si>
  <si>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</si>
  <si>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</si>
  <si>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</si>
  <si>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</si>
  <si>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</si>
  <si>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</si>
  <si>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</si>
  <si>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</si>
  <si>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</si>
  <si>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</si>
  <si>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</si>
  <si>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</si>
  <si>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</si>
  <si>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</si>
  <si>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</si>
  <si>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</si>
  <si>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</si>
  <si>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</si>
  <si>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</si>
  <si>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</si>
  <si>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</si>
  <si>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</si>
  <si>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</si>
  <si>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</si>
  <si>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</si>
  <si>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</si>
  <si>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</si>
  <si>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</si>
  <si>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</si>
  <si>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</si>
  <si>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</si>
  <si>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</si>
  <si>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</si>
  <si>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</si>
  <si>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</si>
  <si>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</si>
  <si>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</si>
  <si>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</si>
  <si>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</si>
  <si>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</si>
  <si>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</si>
  <si>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</si>
  <si>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</si>
  <si>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</si>
  <si>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</si>
  <si>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</si>
  <si>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</si>
  <si>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</si>
  <si>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</si>
  <si>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</si>
  <si>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</si>
  <si>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</si>
  <si>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</si>
  <si>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</si>
  <si>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</si>
  <si>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</si>
  <si>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</si>
  <si>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</si>
  <si>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</si>
  <si>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</si>
  <si>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</si>
  <si>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</si>
  <si>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</si>
  <si>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</si>
  <si>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</si>
  <si>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</si>
  <si>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</si>
  <si>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</si>
  <si>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</si>
  <si>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</si>
  <si>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</si>
  <si>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</si>
  <si>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</si>
  <si>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</si>
  <si>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</si>
  <si>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</si>
  <si>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</si>
  <si>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</si>
  <si>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</si>
  <si>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</si>
  <si>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</si>
  <si>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</si>
  <si>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</si>
  <si>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</si>
  <si>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</si>
  <si>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</si>
  <si>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</si>
  <si>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</si>
  <si>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</si>
  <si>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</si>
  <si>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</si>
  <si>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</si>
  <si>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</si>
  <si>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</si>
  <si>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</si>
  <si>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</si>
  <si>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</si>
  <si>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</si>
  <si>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</si>
  <si>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</si>
  <si>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</si>
  <si>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</si>
  <si>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</si>
  <si>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</si>
  <si>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</si>
  <si>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</si>
  <si>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</si>
  <si>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</si>
  <si>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</si>
  <si>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</si>
  <si>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</si>
  <si>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</si>
  <si>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</si>
  <si>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</si>
  <si>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</si>
  <si>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</si>
  <si>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</si>
  <si>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</si>
  <si>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</si>
  <si>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</si>
  <si>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</si>
  <si>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</si>
  <si>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</si>
  <si>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</si>
  <si>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</si>
  <si>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</si>
  <si>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</si>
  <si>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</si>
  <si>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</si>
  <si>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</si>
  <si>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</si>
  <si>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</si>
  <si>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</si>
  <si>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</si>
  <si>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</si>
  <si>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</si>
  <si>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</si>
  <si>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</si>
  <si>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</si>
  <si>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</si>
  <si>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</si>
  <si>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</si>
  <si>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</si>
  <si>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</si>
  <si>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</si>
  <si>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</si>
  <si>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</si>
  <si>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</si>
  <si>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</si>
  <si>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</si>
  <si>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</si>
  <si>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</si>
  <si>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</si>
  <si>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</si>
  <si>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</si>
  <si>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</si>
  <si>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</si>
  <si>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</si>
  <si>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</si>
  <si>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</si>
  <si>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</si>
  <si>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</si>
  <si>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</si>
  <si>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</si>
  <si>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</si>
  <si>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</si>
  <si>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</si>
  <si>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</si>
  <si>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</si>
  <si>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</si>
  <si>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</si>
  <si>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</si>
  <si>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</si>
  <si>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</si>
  <si>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</si>
  <si>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</si>
  <si>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</si>
  <si>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</si>
  <si>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</si>
  <si>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</si>
  <si>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</si>
  <si>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</si>
  <si>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</si>
  <si>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</si>
  <si>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</si>
  <si>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</si>
  <si>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</si>
  <si>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</si>
  <si>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</si>
  <si>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</si>
  <si>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</si>
  <si>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</si>
  <si>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</si>
  <si>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</si>
  <si>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</si>
  <si>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</si>
  <si>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</si>
  <si>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</si>
  <si>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</si>
  <si>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</si>
  <si>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</si>
  <si>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</si>
  <si>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</si>
  <si>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</si>
  <si>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</si>
  <si>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</si>
  <si>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</si>
  <si>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</si>
  <si>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</si>
  <si>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</si>
  <si>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</si>
  <si>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</si>
  <si>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</si>
  <si>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</si>
  <si>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</si>
  <si>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</si>
  <si>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</si>
  <si>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</si>
  <si>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</si>
  <si>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</si>
  <si>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</si>
  <si>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</si>
  <si>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</si>
  <si>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</si>
  <si>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</si>
  <si>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</si>
  <si>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</si>
  <si>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</si>
  <si>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</si>
  <si>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</si>
  <si>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</si>
  <si>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</si>
  <si>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</si>
  <si>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</si>
  <si>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</si>
  <si>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</si>
  <si>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</si>
  <si>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</si>
  <si>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</si>
  <si>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</si>
  <si>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</si>
  <si>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</si>
  <si>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</si>
  <si>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</si>
  <si>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</si>
  <si>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</si>
  <si>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</si>
  <si>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</si>
  <si>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</si>
  <si>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</si>
  <si>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</si>
  <si>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</si>
  <si>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</si>
  <si>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</si>
  <si>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</si>
  <si>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</si>
  <si>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</si>
  <si>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</si>
  <si>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</si>
  <si>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</si>
  <si>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</si>
  <si>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</si>
  <si>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</si>
  <si>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</si>
  <si>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</si>
  <si>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</si>
  <si>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</si>
  <si>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</si>
  <si>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</si>
  <si>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</si>
  <si>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</si>
  <si>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</si>
  <si>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</si>
  <si>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</si>
  <si>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</si>
  <si>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</si>
  <si>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</si>
  <si>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</si>
  <si>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</si>
  <si>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</si>
  <si>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</si>
  <si>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</si>
  <si>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</si>
  <si>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</si>
  <si>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</si>
  <si>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</si>
  <si>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</si>
  <si>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</si>
  <si>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</si>
  <si>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</si>
  <si>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</si>
  <si>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</si>
  <si>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</si>
  <si>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</si>
  <si>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</si>
  <si>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</si>
  <si>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</si>
  <si>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</si>
  <si>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</si>
  <si>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</si>
  <si>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</si>
  <si>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</si>
  <si>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</si>
  <si>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</si>
  <si>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</si>
  <si>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</si>
  <si>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</si>
  <si>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</si>
  <si>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</si>
  <si>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</si>
  <si>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</si>
  <si>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</si>
  <si>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</si>
  <si>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</si>
  <si>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</si>
  <si>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</si>
  <si>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</si>
  <si>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</si>
  <si>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</si>
  <si>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</si>
  <si>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</si>
  <si>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</si>
  <si>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</si>
  <si>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</si>
  <si>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</si>
  <si>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</si>
  <si>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</si>
  <si>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</si>
  <si>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</si>
  <si>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</si>
  <si>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</si>
  <si>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</si>
  <si>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</si>
  <si>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</si>
  <si>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</si>
  <si>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</si>
  <si>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</si>
  <si>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</si>
  <si>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</si>
  <si>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</si>
  <si>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</si>
  <si>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</si>
  <si>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</si>
  <si>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</si>
  <si>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</si>
  <si>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</si>
  <si>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</si>
  <si>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</si>
  <si>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</si>
  <si>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</si>
  <si>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</si>
  <si>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</si>
  <si>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</si>
  <si>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</si>
  <si>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</si>
  <si>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</si>
  <si>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</si>
  <si>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</si>
  <si>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</si>
  <si>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</si>
  <si>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</si>
  <si>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</si>
  <si>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</si>
  <si>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</si>
  <si>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</si>
  <si>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</si>
  <si>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</si>
  <si>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</si>
  <si>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</si>
  <si>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</si>
  <si>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</si>
  <si>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</si>
  <si>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</si>
  <si>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</si>
  <si>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</si>
  <si>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</si>
  <si>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</si>
  <si>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</si>
  <si>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</si>
  <si>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</si>
  <si>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</si>
  <si>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</si>
  <si>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</si>
  <si>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</si>
  <si>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</si>
  <si>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</si>
  <si>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</si>
  <si>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</si>
  <si>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</si>
  <si>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</si>
  <si>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</si>
  <si>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</si>
  <si>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</si>
  <si>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</si>
  <si>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</si>
  <si>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</si>
  <si>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</si>
  <si>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</si>
  <si>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</si>
  <si>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</si>
  <si>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</si>
  <si>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</si>
  <si>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</si>
  <si>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</si>
  <si>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</si>
  <si>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</si>
  <si>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</si>
  <si>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</si>
  <si>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</si>
  <si>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</si>
  <si>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</si>
  <si>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</si>
  <si>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</si>
  <si>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</si>
  <si>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</si>
  <si>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</si>
  <si>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</si>
  <si>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</si>
  <si>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</si>
  <si>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</si>
  <si>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</si>
  <si>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</si>
  <si>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</si>
  <si>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</si>
  <si>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</si>
  <si>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</si>
  <si>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</si>
  <si>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</si>
  <si>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</si>
  <si>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</si>
  <si>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</si>
  <si>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</si>
  <si>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</si>
  <si>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</si>
  <si>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</si>
  <si>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</si>
  <si>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</si>
  <si>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</si>
  <si>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</si>
  <si>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</si>
  <si>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</si>
  <si>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</si>
  <si>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</si>
  <si>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</si>
  <si>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</si>
  <si>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</si>
  <si>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</si>
  <si>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</si>
  <si>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</si>
  <si>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</si>
  <si>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</si>
  <si>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</si>
  <si>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</si>
  <si>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</si>
  <si>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</si>
  <si>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</si>
  <si>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</si>
  <si>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</si>
  <si>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</si>
  <si>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</si>
  <si>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</si>
  <si>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</si>
  <si>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</si>
  <si>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</si>
  <si>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</si>
  <si>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</si>
  <si>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</si>
  <si>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</si>
  <si>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</si>
  <si>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</si>
  <si>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</si>
  <si>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</si>
  <si>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</si>
  <si>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</si>
  <si>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</si>
  <si>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</si>
  <si>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</si>
  <si>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</si>
  <si>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</si>
  <si>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</si>
  <si>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</si>
  <si>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</si>
  <si>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</si>
  <si>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</si>
  <si>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</si>
  <si>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</si>
  <si>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</si>
  <si>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</si>
  <si>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</si>
  <si>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</si>
  <si>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</si>
  <si>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</si>
  <si>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</si>
  <si>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</si>
  <si>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</si>
  <si>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</si>
  <si>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</si>
  <si>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</si>
  <si>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</si>
  <si>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</si>
  <si>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</si>
  <si>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</si>
  <si>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</si>
  <si>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</si>
  <si>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</si>
  <si>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</si>
  <si>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</si>
  <si>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</si>
  <si>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</si>
  <si>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</si>
  <si>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</si>
  <si>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</si>
  <si>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</si>
  <si>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</si>
  <si>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</si>
  <si>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</si>
  <si>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</si>
  <si>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</si>
  <si>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</si>
  <si>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</si>
  <si>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</si>
  <si>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</si>
  <si>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</si>
  <si>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</si>
  <si>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</si>
  <si>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</si>
  <si>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</si>
  <si>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</si>
  <si>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</si>
  <si>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</si>
  <si>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</si>
  <si>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</si>
  <si>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</si>
  <si>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</si>
  <si>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</si>
  <si>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</si>
  <si>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</si>
  <si>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</si>
  <si>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</si>
  <si>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</si>
  <si>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</si>
  <si>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</si>
  <si>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</si>
  <si>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</si>
  <si>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</si>
  <si>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</si>
  <si>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</si>
  <si>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</si>
  <si>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</si>
  <si>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</si>
  <si>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</si>
  <si>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</si>
  <si>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</si>
  <si>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</si>
  <si>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</si>
  <si>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</si>
  <si>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</si>
  <si>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</si>
  <si>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</si>
  <si>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</si>
  <si>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</si>
  <si>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</si>
  <si>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</si>
  <si>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</si>
  <si>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</si>
  <si>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</si>
  <si>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</si>
  <si>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</si>
  <si>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</si>
  <si>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</si>
  <si>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</si>
  <si>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</si>
  <si>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</si>
  <si>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</si>
  <si>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</si>
  <si>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</si>
  <si>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</si>
  <si>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</si>
  <si>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</si>
  <si>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</si>
  <si>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</si>
  <si>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</si>
  <si>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</si>
  <si>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</si>
  <si>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</si>
  <si>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</si>
  <si>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</si>
  <si>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</si>
  <si>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</si>
  <si>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</si>
  <si>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</si>
  <si>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</si>
  <si>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</si>
  <si>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</si>
  <si>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</si>
  <si>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</si>
  <si>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</si>
  <si>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</si>
  <si>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</si>
  <si>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</si>
  <si>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</si>
  <si>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</si>
  <si>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</si>
  <si>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</si>
  <si>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</si>
  <si>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</si>
  <si>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</si>
  <si>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</si>
  <si>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</si>
  <si>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</si>
  <si>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</si>
  <si>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</si>
  <si>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</si>
  <si>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</si>
  <si>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</si>
  <si>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</si>
  <si>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</si>
  <si>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</si>
  <si>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</si>
  <si>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</si>
  <si>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</si>
  <si>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</si>
  <si>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</si>
  <si>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</si>
  <si>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</si>
  <si>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</si>
  <si>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</si>
  <si>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</si>
  <si>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</si>
  <si>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</si>
  <si>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</si>
  <si>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</si>
  <si>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</si>
  <si>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</si>
  <si>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</si>
  <si>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</si>
  <si>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</si>
  <si>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</si>
  <si>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</si>
  <si>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</si>
  <si>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</si>
  <si>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</si>
  <si>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</si>
  <si>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</si>
  <si>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</si>
  <si>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</si>
  <si>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</si>
  <si>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</si>
  <si>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</si>
  <si>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</si>
  <si>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</si>
  <si>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</si>
  <si>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</si>
  <si>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</si>
  <si>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</si>
  <si>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</si>
  <si>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</si>
  <si>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</si>
  <si>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</si>
  <si>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</si>
  <si>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</si>
  <si>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</si>
  <si>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</si>
  <si>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</si>
  <si>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</si>
  <si>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</si>
  <si>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</si>
  <si>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</si>
  <si>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</si>
  <si>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</si>
  <si>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</si>
  <si>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</si>
  <si>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</si>
  <si>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</si>
  <si>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</si>
  <si>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</si>
  <si>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</si>
  <si>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</si>
  <si>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</si>
  <si>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</si>
  <si>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</si>
  <si>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</si>
  <si>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</si>
  <si>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</si>
  <si>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</si>
  <si>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</si>
  <si>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</si>
  <si>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</si>
  <si>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</si>
  <si>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</si>
  <si>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</si>
  <si>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</si>
  <si>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</si>
  <si>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</si>
  <si>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</si>
  <si>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</si>
  <si>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</si>
  <si>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</si>
  <si>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</si>
  <si>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</si>
  <si>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</si>
  <si>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</si>
  <si>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</si>
  <si>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</si>
  <si>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</si>
  <si>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</si>
  <si>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</si>
  <si>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</si>
  <si>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</si>
  <si>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</si>
  <si>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</si>
  <si>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</si>
  <si>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</si>
  <si>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</si>
  <si>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</si>
  <si>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</si>
  <si>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</si>
  <si>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</si>
  <si>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</si>
  <si>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</si>
  <si>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</si>
  <si>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</si>
  <si>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</si>
  <si>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</si>
  <si>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</si>
  <si>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</si>
  <si>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</si>
  <si>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</si>
  <si>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</si>
  <si>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</si>
  <si>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</si>
  <si>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</si>
  <si>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</si>
  <si>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</si>
  <si>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</si>
  <si>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</si>
  <si>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</si>
  <si>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</si>
  <si>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</si>
  <si>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</si>
  <si>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</si>
  <si>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</si>
  <si>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</si>
  <si>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</si>
  <si>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</si>
  <si>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</si>
  <si>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</si>
  <si>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</si>
  <si>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</si>
  <si>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</si>
  <si>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</si>
  <si>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</si>
  <si>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</si>
  <si>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</si>
  <si>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</si>
  <si>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</si>
  <si>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</si>
  <si>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</si>
  <si>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</si>
  <si>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</si>
  <si>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</si>
  <si>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</si>
  <si>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</si>
  <si>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</si>
  <si>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</si>
  <si>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</si>
  <si>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</si>
  <si>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</si>
  <si>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</si>
  <si>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</si>
  <si>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</si>
  <si>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</si>
  <si>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</si>
  <si>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</si>
  <si>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</si>
  <si>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</si>
  <si>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</si>
  <si>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</si>
  <si>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</si>
  <si>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</si>
  <si>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</si>
  <si>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</si>
  <si>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</si>
  <si>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</si>
  <si>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</si>
  <si>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</si>
  <si>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</si>
  <si>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</si>
  <si>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</si>
  <si>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</si>
  <si>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</si>
  <si>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</si>
  <si>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</si>
  <si>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</si>
  <si>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</si>
  <si>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</si>
  <si>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</si>
  <si>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</si>
  <si>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</si>
  <si>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</si>
  <si>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</si>
  <si>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</si>
  <si>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</si>
  <si>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</si>
  <si>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</si>
  <si>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</si>
  <si>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</si>
  <si>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</si>
  <si>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</si>
  <si>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</si>
  <si>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</si>
  <si>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</si>
  <si>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</si>
  <si>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</si>
  <si>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</si>
  <si>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</si>
  <si>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</si>
  <si>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</si>
  <si>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</si>
  <si>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</si>
  <si>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</si>
  <si>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</si>
  <si>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</si>
  <si>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</si>
  <si>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</si>
  <si>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</si>
  <si>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</si>
  <si>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</si>
  <si>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</si>
  <si>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</si>
  <si>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</si>
  <si>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</si>
  <si>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</si>
  <si>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</si>
  <si>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</si>
  <si>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</si>
  <si>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</si>
  <si>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</si>
  <si>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</si>
  <si>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</si>
  <si>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</si>
  <si>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</si>
  <si>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</si>
  <si>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</si>
  <si>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</si>
  <si>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</si>
  <si>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</si>
  <si>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</si>
  <si>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</si>
  <si>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</si>
  <si>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</si>
  <si>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</si>
  <si>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</si>
  <si>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</si>
  <si>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</si>
  <si>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</si>
  <si>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</si>
  <si>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</si>
  <si>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</si>
  <si>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</si>
  <si>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</si>
  <si>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</si>
  <si>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</si>
  <si>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</si>
  <si>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</si>
  <si>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</si>
  <si>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</si>
  <si>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</si>
  <si>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</si>
  <si>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</si>
  <si>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</si>
  <si>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</si>
  <si>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</si>
  <si>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</si>
  <si>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</si>
  <si>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</si>
  <si>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</si>
  <si>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</si>
  <si>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</si>
  <si>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</si>
  <si>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</si>
  <si>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</si>
  <si>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</si>
  <si>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</si>
  <si>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</si>
  <si>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</si>
  <si>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</si>
  <si>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</si>
  <si>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</si>
  <si>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</si>
  <si>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</si>
  <si>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</si>
  <si>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</si>
  <si>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</si>
  <si>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</si>
  <si>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</si>
  <si>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</si>
  <si>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</si>
  <si>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</si>
  <si>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</si>
  <si>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</si>
  <si>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</si>
  <si>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</si>
  <si>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</si>
  <si>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</si>
  <si>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</si>
  <si>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</si>
  <si>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</si>
  <si>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</si>
  <si>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</si>
  <si>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</si>
  <si>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</si>
  <si>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</si>
  <si>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</si>
  <si>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</si>
  <si>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</si>
  <si>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</si>
  <si>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</si>
  <si>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</si>
  <si>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</si>
  <si>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</si>
  <si>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</si>
  <si>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</si>
  <si>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</si>
  <si>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</si>
  <si>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</si>
  <si>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</si>
  <si>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</si>
  <si>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</si>
  <si>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</si>
  <si>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</si>
  <si>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</si>
  <si>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</si>
  <si>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</si>
  <si>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</si>
  <si>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</si>
  <si>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</si>
  <si>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</si>
  <si>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</si>
  <si>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</si>
  <si>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</si>
  <si>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</si>
  <si>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</si>
  <si>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</si>
  <si>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</si>
  <si>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</si>
  <si>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</si>
  <si>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</si>
  <si>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</si>
  <si>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</si>
  <si>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</si>
  <si>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</si>
  <si>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</si>
  <si>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</si>
  <si>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</si>
  <si>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</si>
  <si>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</si>
  <si>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</si>
  <si>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</si>
  <si>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</si>
  <si>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</si>
  <si>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</si>
  <si>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</si>
  <si>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</si>
  <si>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</si>
  <si>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</si>
  <si>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</si>
  <si>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</si>
  <si>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</si>
  <si>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</si>
  <si>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</si>
  <si>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</si>
  <si>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</si>
  <si>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</si>
  <si>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</si>
  <si>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</si>
  <si>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</si>
  <si>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</si>
  <si>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</si>
  <si>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</si>
  <si>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</si>
  <si>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</si>
  <si>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</si>
  <si>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</si>
  <si>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</si>
  <si>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</si>
  <si>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</si>
  <si>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</si>
  <si>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</si>
  <si>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</si>
  <si>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</si>
  <si>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</si>
  <si>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</si>
  <si>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</si>
  <si>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</si>
  <si>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</si>
  <si>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</si>
  <si>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</si>
  <si>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</si>
  <si>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</si>
  <si>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</si>
  <si>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</si>
  <si>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</si>
  <si>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</si>
  <si>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</si>
  <si>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</si>
  <si>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</si>
  <si>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</si>
  <si>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</si>
  <si>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</si>
  <si>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</si>
  <si>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</si>
  <si>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</si>
  <si>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</si>
  <si>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</si>
  <si>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</si>
  <si>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</si>
  <si>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</si>
  <si>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</si>
  <si>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</si>
  <si>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</si>
  <si>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</si>
  <si>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</si>
  <si>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</si>
  <si>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</si>
  <si>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</si>
  <si>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</si>
  <si>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</si>
  <si>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</si>
  <si>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</si>
  <si>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</si>
  <si>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</si>
  <si>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</si>
  <si>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</si>
  <si>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</si>
  <si>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</si>
  <si>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</si>
  <si>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</si>
  <si>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</si>
  <si>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</si>
  <si>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</si>
  <si>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</si>
  <si>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</si>
  <si>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</si>
  <si>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</si>
  <si>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</si>
  <si>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</si>
  <si>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</si>
  <si>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</si>
  <si>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</si>
  <si>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</si>
  <si>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</si>
  <si>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</si>
  <si>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</si>
  <si>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</si>
  <si>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</si>
  <si>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</si>
  <si>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</si>
  <si>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</si>
  <si>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</si>
  <si>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</si>
  <si>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</si>
  <si>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</si>
  <si>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</si>
  <si>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</si>
  <si>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</si>
  <si>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</si>
  <si>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</si>
  <si>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</si>
  <si>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</si>
  <si>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</si>
  <si>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</si>
  <si>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</si>
  <si>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</si>
  <si>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</si>
  <si>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</si>
  <si>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</si>
  <si>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</si>
  <si>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</si>
  <si>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</si>
  <si>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</si>
  <si>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</si>
  <si>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</si>
  <si>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</si>
  <si>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</si>
  <si>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</si>
  <si>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</si>
  <si>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</si>
  <si>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</si>
  <si>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</si>
  <si>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</si>
  <si>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</si>
  <si>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</si>
  <si>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</si>
  <si>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</si>
  <si>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</si>
  <si>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</si>
  <si>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</si>
  <si>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</si>
  <si>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</si>
  <si>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</si>
  <si>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</si>
  <si>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</si>
  <si>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</si>
  <si>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</si>
  <si>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</si>
  <si>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</si>
  <si>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</si>
  <si>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</si>
  <si>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</si>
  <si>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</si>
  <si>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</si>
  <si>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</si>
  <si>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</si>
  <si>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</si>
  <si>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</si>
  <si>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</si>
  <si>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</si>
  <si>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</si>
  <si>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</si>
  <si>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</si>
  <si>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</si>
  <si>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</si>
  <si>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</si>
  <si>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</si>
  <si>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</si>
  <si>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</si>
  <si>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</si>
  <si>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</si>
  <si>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</si>
  <si>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</si>
  <si>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</si>
  <si>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</si>
  <si>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</si>
  <si>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</si>
  <si>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</si>
  <si>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</si>
  <si>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</si>
  <si>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</si>
  <si>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</si>
  <si>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</si>
  <si>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</si>
  <si>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</si>
  <si>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</si>
  <si>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</si>
  <si>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</si>
  <si>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</si>
  <si>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</si>
  <si>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</si>
  <si>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</si>
  <si>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</si>
  <si>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</si>
  <si>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</si>
  <si>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</si>
  <si>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</si>
  <si>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</si>
  <si>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</si>
  <si>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</si>
  <si>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</si>
  <si>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</si>
  <si>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</si>
  <si>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</si>
  <si>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</si>
  <si>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</si>
  <si>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</si>
  <si>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</si>
  <si>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</si>
  <si>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</si>
  <si>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</si>
  <si>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</si>
  <si>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</si>
  <si>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</si>
  <si>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</si>
  <si>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</si>
  <si>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</si>
  <si>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</si>
  <si>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</si>
  <si>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</si>
  <si>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</si>
  <si>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</si>
  <si>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</si>
  <si>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</si>
  <si>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</si>
  <si>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</si>
  <si>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</si>
  <si>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</si>
  <si>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</si>
  <si>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</si>
  <si>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</si>
  <si>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</si>
  <si>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</si>
  <si>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</si>
  <si>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</si>
  <si>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</si>
  <si>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</si>
  <si>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</si>
  <si>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</si>
  <si>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</si>
  <si>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</si>
  <si>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</si>
  <si>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</si>
  <si>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</si>
  <si>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</si>
  <si>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</si>
  <si>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</si>
  <si>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</si>
  <si>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</si>
  <si>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</si>
  <si>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</si>
  <si>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</si>
  <si>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</si>
  <si>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</si>
  <si>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</si>
  <si>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</si>
  <si>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</si>
  <si>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</si>
  <si>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</si>
  <si>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</si>
  <si>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</si>
  <si>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</si>
  <si>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</si>
  <si>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</si>
  <si>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</si>
  <si>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</si>
  <si>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</si>
  <si>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</si>
  <si>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</si>
  <si>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</si>
  <si>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</si>
  <si>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</si>
  <si>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</si>
  <si>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</si>
  <si>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</si>
  <si>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</si>
  <si>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</si>
  <si>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</si>
  <si>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</si>
  <si>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</si>
  <si>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</si>
  <si>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</si>
  <si>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</si>
  <si>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</si>
  <si>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</si>
  <si>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</si>
  <si>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</si>
  <si>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</si>
  <si>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</si>
  <si>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</si>
  <si>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</si>
  <si>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</si>
  <si>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</si>
  <si>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</si>
  <si>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</si>
  <si>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</si>
  <si>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</si>
  <si>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</si>
  <si>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</si>
  <si>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</si>
  <si>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</si>
  <si>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</si>
  <si>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</si>
  <si>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</si>
  <si>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</si>
  <si>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</si>
  <si>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</si>
  <si>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</si>
  <si>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</si>
  <si>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</si>
  <si>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</si>
  <si>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</si>
  <si>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</si>
  <si>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</si>
  <si>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</si>
  <si>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</si>
  <si>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</si>
  <si>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</si>
  <si>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</si>
  <si>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</si>
  <si>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</si>
  <si>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</si>
  <si>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</si>
  <si>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</si>
  <si>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</si>
  <si>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</si>
  <si>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</si>
  <si>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</si>
  <si>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</si>
  <si>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</si>
  <si>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</si>
  <si>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</si>
  <si>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</si>
  <si>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</si>
  <si>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</si>
  <si>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</si>
  <si>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</si>
  <si>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</si>
  <si>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</si>
  <si>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</si>
  <si>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</si>
  <si>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</si>
  <si>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</si>
  <si>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</si>
  <si>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</si>
  <si>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</si>
  <si>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</si>
  <si>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</si>
  <si>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</si>
  <si>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</si>
  <si>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</si>
  <si>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</si>
  <si>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</si>
  <si>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</si>
  <si>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</si>
  <si>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</si>
  <si>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</si>
  <si>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</si>
  <si>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</si>
  <si>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</si>
  <si>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</si>
  <si>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</si>
  <si>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</si>
  <si>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</si>
  <si>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</si>
  <si>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</si>
  <si>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</si>
  <si>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</si>
  <si>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</si>
  <si>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</si>
  <si>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</si>
  <si>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</si>
  <si>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</si>
  <si>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</si>
  <si>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</si>
  <si>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</si>
  <si>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</si>
  <si>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</si>
  <si>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</si>
  <si>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</si>
  <si>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</si>
  <si>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</si>
  <si>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</si>
  <si>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</si>
  <si>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</si>
  <si>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</si>
  <si>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</si>
  <si>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</si>
  <si>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</si>
  <si>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</si>
  <si>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</si>
  <si>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</si>
  <si>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</si>
  <si>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</si>
  <si>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</si>
  <si>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</si>
  <si>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</si>
  <si>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</si>
  <si>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</si>
  <si>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</si>
  <si>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</si>
  <si>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</si>
  <si>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</si>
  <si>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</si>
  <si>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</si>
  <si>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</si>
  <si>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</si>
  <si>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</si>
  <si>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</si>
  <si>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</si>
  <si>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</si>
  <si>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</si>
  <si>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</si>
  <si>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</si>
  <si>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</si>
  <si>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</si>
  <si>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</si>
  <si>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</si>
  <si>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</si>
  <si>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</si>
  <si>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</si>
  <si>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</si>
  <si>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</si>
  <si>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</si>
  <si>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</si>
  <si>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</si>
  <si>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</si>
  <si>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</si>
  <si>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</si>
  <si>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</si>
  <si>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</si>
  <si>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</si>
  <si>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</si>
  <si>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</si>
  <si>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</si>
  <si>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</si>
  <si>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</si>
  <si>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</si>
  <si>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</si>
  <si>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</si>
  <si>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</si>
  <si>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</si>
  <si>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</si>
  <si>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</si>
  <si>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</si>
  <si>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</si>
  <si>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</si>
  <si>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</si>
  <si>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</si>
  <si>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</si>
  <si>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</si>
  <si>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</si>
  <si>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</si>
  <si>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</si>
  <si>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</si>
  <si>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</si>
  <si>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</si>
  <si>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</si>
  <si>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</si>
  <si>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</si>
  <si>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</si>
  <si>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</si>
  <si>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</si>
  <si>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</si>
  <si>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</si>
  <si>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</si>
  <si>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</si>
  <si>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</si>
  <si>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</si>
  <si>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</si>
  <si>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</si>
  <si>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</si>
  <si>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</si>
  <si>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</si>
  <si>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</si>
  <si>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</si>
  <si>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</si>
  <si>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</si>
  <si>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</si>
  <si>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</si>
  <si>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</si>
  <si>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</si>
  <si>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</si>
  <si>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</si>
  <si>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</si>
  <si>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</si>
  <si>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</si>
  <si>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</si>
  <si>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</si>
  <si>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</si>
  <si>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</si>
  <si>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</si>
  <si>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</si>
  <si>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</si>
  <si>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</si>
  <si>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</si>
  <si>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</si>
  <si>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</si>
  <si>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</si>
  <si>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</si>
  <si>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</si>
  <si>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</si>
  <si>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</si>
  <si>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</si>
  <si>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</si>
  <si>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</si>
  <si>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</si>
  <si>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</si>
  <si>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</si>
  <si>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</si>
  <si>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</si>
  <si>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</si>
  <si>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</si>
  <si>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</si>
  <si>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</si>
  <si>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</si>
  <si>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</si>
  <si>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</si>
  <si>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</si>
  <si>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</si>
  <si>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</si>
  <si>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</si>
  <si>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</si>
  <si>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</si>
  <si>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</si>
  <si>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</si>
  <si>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</si>
  <si>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</si>
  <si>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</si>
  <si>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</si>
  <si>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</si>
  <si>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</si>
  <si>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</si>
  <si>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</si>
  <si>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</si>
  <si>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</si>
  <si>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</si>
  <si>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</si>
  <si>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</si>
  <si>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</si>
  <si>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</si>
  <si>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</si>
  <si>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</si>
  <si>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</si>
  <si>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</si>
  <si>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</si>
  <si>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</si>
  <si>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</si>
  <si>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</si>
  <si>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</si>
  <si>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</si>
  <si>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</si>
  <si>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</si>
  <si>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</si>
  <si>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</si>
  <si>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</si>
  <si>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</si>
  <si>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</si>
  <si>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</si>
  <si>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</si>
  <si>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</si>
  <si>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</si>
  <si>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</si>
  <si>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</si>
  <si>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</si>
  <si>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</si>
  <si>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</si>
  <si>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</si>
  <si>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</si>
  <si>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</si>
  <si>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</si>
  <si>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</si>
  <si>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</si>
  <si>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</si>
  <si>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</si>
  <si>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</si>
  <si>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</si>
  <si>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</si>
  <si>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</si>
  <si>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</si>
  <si>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</si>
  <si>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</si>
  <si>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</si>
  <si>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</si>
  <si>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</si>
  <si>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</si>
  <si>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</si>
  <si>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</si>
  <si>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</si>
  <si>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</si>
  <si>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</si>
  <si>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</si>
  <si>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</si>
  <si>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</si>
  <si>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</si>
  <si>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</si>
  <si>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</si>
  <si>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</si>
  <si>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</si>
  <si>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</si>
  <si>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</si>
  <si>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</si>
  <si>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</si>
  <si>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</si>
  <si>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</si>
  <si>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</si>
  <si>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</si>
  <si>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</si>
  <si>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</si>
  <si>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</si>
  <si>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</si>
  <si>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</si>
  <si>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</si>
  <si>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</si>
  <si>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</si>
  <si>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</si>
  <si>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</si>
  <si>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</si>
  <si>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</si>
  <si>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</si>
  <si>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</si>
  <si>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</si>
  <si>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</si>
  <si>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</si>
  <si>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</si>
  <si>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</si>
  <si>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</si>
  <si>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</si>
  <si>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</si>
  <si>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</si>
  <si>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</si>
  <si>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</si>
  <si>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</si>
  <si>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</si>
  <si>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</si>
  <si>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</si>
  <si>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</si>
  <si>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</si>
  <si>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</si>
  <si>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</si>
  <si>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</si>
  <si>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</si>
  <si>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</si>
  <si>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</si>
  <si>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</si>
  <si>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</si>
  <si>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</si>
  <si>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</si>
  <si>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</si>
  <si>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</si>
  <si>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</si>
  <si>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</si>
  <si>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</si>
  <si>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</si>
  <si>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</si>
  <si>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</si>
  <si>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</si>
  <si>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</si>
  <si>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</si>
  <si>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</si>
  <si>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</si>
  <si>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</si>
  <si>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</si>
  <si>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</si>
  <si>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</si>
  <si>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</si>
  <si>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</si>
  <si>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</si>
  <si>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</si>
  <si>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</si>
  <si>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</si>
  <si>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</si>
  <si>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</si>
  <si>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</si>
  <si>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</si>
  <si>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</si>
  <si>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</si>
  <si>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</si>
  <si>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</si>
  <si>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</si>
  <si>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</si>
  <si>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</si>
  <si>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</si>
  <si>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</si>
  <si>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</si>
  <si>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</si>
  <si>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</si>
  <si>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</si>
  <si>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</si>
  <si>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</si>
  <si>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</si>
  <si>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</si>
  <si>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</si>
  <si>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</si>
  <si>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</si>
  <si>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</si>
  <si>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</si>
  <si>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</si>
  <si>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</si>
  <si>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</si>
  <si>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</si>
  <si>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</si>
  <si>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</si>
  <si>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</si>
  <si>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</si>
  <si>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</si>
  <si>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</si>
  <si>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</si>
  <si>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</si>
  <si>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</si>
  <si>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</si>
  <si>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</si>
  <si>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</si>
  <si>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</si>
  <si>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</si>
  <si>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</si>
  <si>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</si>
  <si>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</si>
  <si>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</si>
  <si>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</si>
  <si>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</si>
  <si>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</si>
  <si>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</si>
  <si>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</si>
  <si>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</si>
  <si>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</si>
  <si>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</si>
  <si>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</si>
  <si>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</si>
  <si>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</si>
  <si>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</si>
  <si>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</si>
  <si>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</si>
  <si>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</si>
  <si>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</si>
  <si>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</si>
  <si>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</si>
  <si>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</si>
  <si>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</si>
  <si>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</si>
  <si>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</si>
  <si>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</si>
  <si>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</si>
  <si>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</si>
  <si>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</si>
  <si>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</si>
  <si>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</si>
  <si>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</si>
  <si>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</si>
  <si>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</si>
  <si>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</si>
  <si>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</si>
  <si>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</si>
  <si>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</si>
  <si>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</si>
  <si>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</si>
  <si>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</si>
  <si>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</si>
  <si>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</si>
  <si>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</si>
  <si>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</si>
  <si>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</si>
  <si>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</si>
  <si>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</si>
  <si>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</si>
  <si>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</si>
  <si>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</si>
  <si>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</si>
  <si>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</si>
  <si>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</si>
  <si>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</si>
  <si>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</si>
  <si>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</si>
  <si>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</si>
  <si>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</si>
  <si>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</si>
  <si>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</si>
  <si>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</si>
  <si>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</si>
  <si>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</si>
  <si>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</si>
  <si>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</si>
  <si>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</si>
  <si>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</si>
  <si>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</si>
  <si>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</si>
  <si>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</si>
  <si>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</si>
  <si>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</si>
  <si>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</si>
  <si>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</si>
  <si>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</si>
  <si>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</si>
  <si>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</si>
  <si>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</si>
  <si>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</si>
  <si>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</si>
  <si>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</si>
  <si>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</si>
  <si>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</si>
  <si>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</si>
  <si>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</si>
  <si>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</si>
  <si>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</si>
  <si>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</si>
  <si>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</si>
  <si>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</si>
  <si>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</si>
  <si>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</si>
  <si>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</si>
  <si>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</si>
  <si>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</si>
  <si>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</si>
  <si>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</si>
  <si>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</si>
  <si>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</si>
  <si>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</si>
  <si>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</si>
  <si>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</si>
  <si>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</si>
  <si>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</si>
  <si>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</si>
  <si>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</si>
  <si>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</si>
  <si>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</si>
  <si>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</si>
  <si>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</si>
  <si>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</si>
  <si>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</si>
  <si>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</si>
  <si>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</si>
  <si>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</si>
  <si>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</si>
  <si>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</si>
  <si>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</si>
  <si>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</si>
  <si>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</si>
  <si>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</si>
  <si>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</si>
  <si>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</si>
  <si>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</si>
  <si>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</si>
  <si>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</si>
  <si>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</si>
  <si>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</si>
  <si>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</si>
  <si>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</si>
  <si>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</si>
  <si>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</si>
  <si>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</si>
  <si>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</si>
  <si>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</si>
  <si>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</si>
  <si>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</si>
  <si>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</si>
  <si>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</si>
  <si>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</si>
  <si>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</si>
  <si>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</si>
  <si>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</si>
  <si>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</si>
  <si>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</si>
  <si>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</si>
  <si>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</si>
  <si>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</si>
  <si>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</si>
  <si>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</si>
  <si>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</si>
  <si>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</si>
  <si>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</si>
  <si>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</si>
  <si>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</si>
  <si>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</si>
  <si>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</si>
  <si>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</si>
  <si>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</si>
  <si>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</si>
  <si>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</si>
  <si>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</si>
  <si>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</si>
  <si>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</si>
  <si>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</si>
  <si>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</si>
  <si>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</si>
  <si>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</si>
  <si>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</si>
  <si>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</si>
  <si>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</si>
  <si>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</si>
  <si>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</si>
  <si>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</si>
  <si>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</si>
  <si>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</si>
  <si>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</si>
  <si>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</si>
  <si>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</si>
  <si>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</si>
  <si>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</si>
  <si>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</si>
  <si>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</si>
  <si>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</si>
  <si>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</si>
  <si>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</si>
  <si>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</si>
  <si>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</si>
  <si>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</si>
  <si>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</si>
  <si>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</si>
  <si>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</si>
  <si>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</si>
  <si>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</si>
  <si>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</si>
  <si>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</si>
  <si>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</si>
  <si>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</si>
  <si>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</si>
  <si>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</si>
  <si>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</si>
  <si>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</si>
  <si>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</si>
  <si>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</si>
  <si>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</si>
  <si>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</si>
  <si>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</si>
  <si>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</si>
  <si>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</si>
  <si>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</si>
  <si>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</si>
  <si>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</si>
  <si>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</si>
  <si>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</si>
  <si>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</si>
  <si>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</si>
  <si>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</si>
  <si>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</si>
  <si>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</si>
  <si>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</si>
  <si>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</si>
  <si>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</si>
  <si>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</si>
  <si>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</si>
  <si>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</si>
  <si>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</si>
  <si>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</si>
  <si>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</si>
  <si>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</si>
  <si>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</si>
  <si>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</si>
  <si>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</si>
  <si>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</si>
  <si>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</si>
  <si>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</si>
  <si>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</si>
  <si>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</si>
  <si>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</si>
  <si>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</si>
  <si>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</si>
  <si>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</si>
  <si>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</si>
  <si>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</si>
  <si>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</si>
  <si>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</si>
  <si>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</si>
  <si>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</si>
  <si>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</si>
  <si>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</si>
  <si>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</si>
  <si>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</si>
  <si>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</si>
  <si>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</si>
  <si>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</si>
  <si>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</si>
  <si>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</si>
  <si>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</si>
  <si>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</si>
  <si>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</si>
  <si>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</si>
  <si>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</si>
  <si>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</si>
  <si>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</si>
  <si>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</si>
  <si>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</si>
  <si>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</si>
  <si>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</si>
  <si>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</si>
  <si>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</si>
  <si>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</si>
  <si>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</si>
  <si>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</si>
  <si>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</si>
  <si>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</si>
  <si>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</si>
  <si>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</si>
  <si>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</si>
  <si>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</si>
  <si>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</si>
  <si>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</si>
  <si>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</si>
  <si>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</si>
  <si>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</si>
  <si>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</si>
  <si>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</si>
  <si>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</si>
  <si>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</si>
  <si>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</si>
  <si>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</si>
  <si>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</si>
  <si>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</si>
  <si>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</si>
  <si>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</si>
  <si>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</si>
  <si>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</si>
  <si>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</si>
  <si>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</si>
  <si>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</si>
  <si>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</si>
  <si>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</si>
  <si>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</si>
  <si>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</si>
  <si>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</si>
  <si>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</si>
  <si>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</si>
  <si>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</si>
  <si>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</si>
  <si>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</si>
  <si>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</si>
  <si>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</si>
  <si>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</si>
  <si>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</si>
  <si>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</si>
  <si>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</si>
  <si>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</si>
  <si>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</si>
  <si>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</si>
  <si>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</si>
  <si>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</si>
  <si>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</si>
  <si>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</si>
  <si>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</si>
  <si>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</si>
  <si>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</si>
  <si>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</si>
  <si>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</si>
  <si>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</si>
  <si>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</si>
  <si>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</si>
  <si>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</si>
  <si>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</si>
  <si>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</si>
  <si>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</si>
  <si>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</si>
  <si>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</si>
  <si>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</si>
  <si>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</si>
  <si>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</si>
  <si>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</si>
  <si>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</si>
  <si>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</si>
  <si>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</si>
  <si>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</si>
  <si>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</si>
  <si>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</si>
  <si>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</si>
  <si>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</si>
  <si>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</si>
  <si>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</si>
  <si>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</si>
  <si>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</si>
  <si>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</si>
  <si>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</si>
  <si>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</si>
  <si>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</si>
  <si>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</si>
  <si>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</si>
  <si>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</si>
  <si>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</si>
  <si>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</si>
  <si>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</si>
  <si>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</si>
  <si>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</si>
  <si>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</si>
  <si>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</si>
  <si>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</si>
  <si>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</si>
  <si>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</si>
  <si>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</si>
  <si>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</si>
  <si>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</si>
  <si>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</si>
  <si>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</si>
  <si>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</si>
  <si>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</si>
  <si>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</si>
  <si>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</si>
  <si>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</si>
  <si>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</si>
  <si>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</si>
  <si>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</si>
  <si>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</si>
  <si>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</si>
  <si>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</si>
  <si>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</si>
  <si>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</si>
  <si>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</si>
  <si>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</si>
  <si>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</si>
  <si>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</si>
  <si>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</si>
  <si>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</si>
  <si>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</si>
  <si>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</si>
  <si>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</si>
  <si>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</si>
  <si>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</si>
  <si>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</si>
  <si>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</si>
  <si>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</si>
  <si>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</si>
  <si>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</si>
  <si>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</si>
  <si>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</si>
  <si>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</si>
  <si>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</si>
  <si>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</si>
  <si>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</si>
  <si>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</si>
  <si>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</si>
  <si>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</si>
  <si>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</si>
  <si>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</si>
  <si>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</si>
  <si>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</si>
  <si>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</si>
  <si>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</si>
  <si>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</si>
  <si>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</si>
  <si>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</si>
  <si>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</si>
  <si>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</si>
  <si>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</si>
  <si>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</si>
  <si>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</si>
  <si>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</si>
  <si>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</si>
  <si>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</si>
  <si>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</si>
  <si>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</si>
  <si>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</si>
  <si>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</si>
  <si>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</si>
  <si>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</si>
  <si>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</si>
  <si>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</si>
  <si>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</si>
  <si>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</si>
  <si>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</si>
  <si>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</si>
  <si>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</si>
  <si>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</si>
  <si>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</si>
  <si>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</si>
  <si>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</si>
  <si>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</si>
  <si>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</si>
  <si>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</si>
  <si>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</si>
  <si>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</si>
  <si>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</si>
  <si>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</si>
  <si>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</si>
  <si>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</si>
  <si>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</si>
  <si>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</si>
  <si>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</si>
  <si>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</si>
  <si>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</si>
  <si>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</si>
  <si>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</si>
  <si>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</si>
  <si>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</si>
  <si>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</si>
  <si>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</si>
  <si>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</si>
  <si>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</si>
  <si>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</si>
  <si>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</si>
  <si>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</si>
  <si>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</si>
  <si>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</si>
  <si>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</si>
  <si>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</si>
  <si>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</si>
  <si>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</si>
  <si>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</si>
  <si>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</si>
  <si>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</si>
  <si>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</si>
  <si>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</si>
  <si>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</si>
  <si>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</si>
  <si>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</si>
  <si>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</si>
  <si>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</si>
  <si>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</si>
  <si>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</si>
  <si>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</si>
  <si>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</si>
  <si>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</si>
  <si>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</si>
  <si>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</si>
  <si>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</si>
  <si>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</si>
  <si>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</si>
  <si>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</si>
  <si>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</si>
  <si>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</si>
  <si>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</si>
  <si>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</si>
  <si>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</si>
  <si>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</si>
  <si>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</si>
  <si>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</si>
  <si>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</si>
  <si>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</si>
  <si>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</si>
  <si>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</si>
  <si>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</si>
  <si>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</si>
  <si>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</si>
  <si>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</si>
  <si>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</si>
  <si>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</si>
  <si>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</si>
  <si>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</si>
  <si>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</si>
  <si>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</si>
  <si>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</si>
  <si>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</si>
  <si>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</si>
  <si>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</si>
  <si>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</si>
  <si>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</si>
  <si>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</si>
  <si>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</si>
  <si>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</si>
  <si>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</si>
  <si>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</si>
  <si>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</si>
  <si>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</si>
  <si>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</si>
  <si>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</si>
  <si>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</si>
  <si>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</si>
  <si>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</si>
  <si>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</si>
  <si>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</si>
  <si>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</si>
  <si>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</si>
  <si>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</si>
  <si>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</si>
  <si>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</si>
  <si>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</si>
  <si>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</si>
  <si>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</si>
  <si>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</si>
  <si>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</si>
  <si>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</si>
  <si>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</si>
  <si>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</si>
  <si>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</si>
  <si>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</si>
  <si>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</si>
  <si>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</si>
  <si>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</si>
  <si>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</si>
  <si>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</si>
  <si>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</si>
  <si>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</si>
  <si>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</si>
  <si>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</si>
  <si>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</si>
  <si>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</si>
  <si>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</si>
  <si>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</si>
  <si>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</si>
  <si>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</si>
  <si>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</si>
  <si>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</si>
  <si>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</si>
  <si>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</si>
  <si>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</si>
  <si>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</si>
  <si>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</si>
  <si>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</si>
  <si>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</si>
  <si>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</si>
  <si>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</si>
  <si>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</si>
  <si>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</si>
  <si>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</si>
  <si>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</si>
  <si>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</si>
  <si>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</si>
  <si>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</si>
  <si>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</si>
  <si>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</si>
  <si>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</si>
  <si>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</si>
  <si>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</si>
  <si>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</si>
  <si>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</si>
  <si>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</si>
  <si>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</si>
  <si>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</si>
  <si>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</si>
  <si>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</si>
  <si>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</si>
  <si>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</si>
  <si>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</si>
  <si>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</si>
  <si>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</si>
  <si>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</si>
  <si>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</si>
  <si>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</si>
  <si>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</si>
  <si>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</si>
  <si>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</si>
  <si>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</si>
  <si>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</si>
  <si>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</si>
  <si>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</si>
  <si>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</si>
  <si>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</si>
  <si>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</si>
  <si>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</si>
  <si>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</si>
  <si>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</si>
  <si>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</si>
  <si>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</si>
  <si>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</si>
  <si>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</si>
  <si>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</si>
  <si>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</si>
  <si>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</si>
  <si>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</si>
  <si>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</si>
  <si>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</si>
  <si>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</si>
  <si>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</si>
  <si>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</si>
  <si>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</si>
  <si>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</si>
  <si>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</si>
  <si>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</si>
  <si>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</si>
  <si>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</si>
  <si>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</si>
  <si>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</si>
  <si>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</si>
  <si>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</si>
  <si>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</si>
  <si>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</si>
  <si>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</si>
  <si>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</si>
  <si>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</si>
  <si>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</si>
  <si>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</si>
  <si>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</si>
  <si>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</si>
  <si>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</si>
  <si>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</si>
  <si>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</si>
  <si>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</si>
  <si>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</si>
  <si>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</si>
  <si>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</si>
  <si>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</si>
  <si>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</si>
  <si>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</si>
  <si>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</si>
  <si>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</si>
  <si>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</si>
  <si>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</si>
  <si>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</si>
  <si>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</si>
  <si>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</si>
  <si>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</si>
  <si>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</si>
  <si>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</si>
  <si>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</si>
  <si>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</si>
  <si>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</si>
  <si>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</si>
  <si>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</si>
  <si>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</si>
  <si>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</si>
  <si>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</si>
  <si>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</si>
  <si>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</si>
  <si>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</si>
  <si>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</si>
  <si>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</si>
  <si>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</si>
  <si>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</si>
  <si>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</si>
  <si>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</si>
  <si>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</si>
  <si>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</si>
  <si>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</si>
  <si>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</si>
  <si>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</si>
  <si>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</si>
  <si>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</si>
  <si>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</si>
  <si>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</si>
  <si>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</si>
  <si>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</si>
  <si>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</si>
  <si>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</si>
  <si>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</si>
  <si>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</si>
  <si>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</si>
  <si>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</si>
  <si>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</si>
  <si>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</si>
  <si>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</si>
  <si>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</si>
  <si>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</si>
  <si>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</si>
  <si>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</si>
  <si>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</si>
  <si>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</si>
  <si>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</si>
  <si>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</si>
  <si>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</si>
  <si>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</si>
  <si>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</si>
  <si>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</si>
  <si>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</si>
  <si>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</si>
  <si>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</si>
  <si>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</si>
  <si>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</si>
  <si>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</si>
  <si>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</si>
  <si>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</si>
  <si>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</si>
  <si>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</si>
  <si>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</si>
  <si>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</si>
  <si>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</si>
  <si>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</si>
  <si>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</si>
  <si>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</si>
  <si>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</si>
  <si>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</si>
  <si>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</si>
  <si>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</si>
  <si>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</si>
  <si>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</si>
  <si>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</si>
  <si>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</si>
  <si>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</si>
  <si>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</si>
  <si>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</si>
  <si>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</si>
  <si>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</si>
  <si>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</si>
  <si>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</si>
  <si>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</si>
  <si>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</si>
  <si>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</si>
  <si>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</si>
  <si>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</si>
  <si>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</si>
  <si>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</si>
  <si>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</si>
  <si>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</si>
  <si>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</si>
  <si>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</si>
  <si>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</si>
  <si>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</si>
  <si>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</si>
  <si>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</si>
  <si>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</si>
  <si>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</si>
  <si>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</si>
  <si>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</si>
  <si>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</si>
  <si>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</si>
  <si>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</si>
  <si>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</si>
  <si>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</si>
  <si>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</si>
  <si>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</si>
  <si>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</si>
  <si>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</si>
  <si>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</si>
  <si>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</si>
  <si>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</si>
  <si>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</si>
  <si>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</si>
  <si>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</si>
  <si>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</si>
  <si>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</si>
  <si>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</si>
  <si>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</si>
  <si>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</si>
  <si>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</si>
  <si>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</si>
  <si>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</si>
  <si>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</si>
  <si>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</si>
  <si>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</si>
  <si>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</si>
  <si>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</si>
  <si>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</si>
  <si>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</si>
  <si>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</si>
  <si>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</si>
  <si>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</si>
  <si>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</si>
  <si>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</si>
  <si>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</si>
  <si>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</si>
  <si>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</si>
  <si>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</si>
  <si>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</si>
  <si>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</si>
  <si>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</si>
  <si>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</si>
  <si>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</si>
  <si>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</si>
  <si>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</si>
  <si>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</si>
  <si>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</si>
  <si>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</si>
  <si>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</si>
  <si>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</si>
  <si>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</si>
  <si>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</si>
  <si>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</si>
  <si>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</si>
  <si>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</si>
  <si>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</si>
  <si>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</si>
  <si>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</si>
  <si>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</si>
  <si>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</si>
  <si>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</si>
  <si>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</si>
  <si>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</si>
  <si>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</si>
  <si>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</si>
  <si>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</si>
  <si>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</si>
  <si>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</si>
  <si>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</si>
  <si>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</si>
  <si>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</si>
  <si>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</si>
  <si>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</si>
  <si>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</si>
  <si>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</si>
  <si>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</si>
  <si>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</si>
  <si>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</si>
  <si>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</si>
  <si>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</si>
  <si>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</si>
  <si>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</si>
  <si>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</si>
  <si>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</si>
  <si>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</si>
  <si>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</si>
  <si>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</si>
  <si>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</si>
  <si>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</si>
  <si>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</si>
  <si>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</si>
  <si>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</si>
  <si>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</si>
  <si>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</si>
  <si>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</si>
  <si>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</si>
  <si>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</si>
  <si>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</si>
  <si>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</si>
  <si>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</si>
  <si>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</si>
  <si>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</si>
  <si>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</si>
  <si>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</si>
  <si>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</si>
  <si>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</si>
  <si>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</si>
  <si>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</si>
  <si>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</si>
  <si>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</si>
  <si>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</si>
  <si>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</si>
  <si>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</si>
  <si>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</si>
  <si>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</si>
  <si>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</si>
  <si>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</si>
  <si>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</si>
  <si>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</si>
  <si>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</si>
  <si>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</si>
  <si>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</si>
  <si>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</si>
  <si>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</si>
  <si>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</si>
  <si>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</si>
  <si>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</si>
  <si>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</si>
  <si>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</si>
  <si>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</si>
  <si>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</si>
  <si>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</si>
  <si>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</si>
  <si>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</si>
  <si>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</si>
  <si>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</si>
  <si>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</si>
  <si>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</si>
  <si>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</si>
  <si>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</si>
  <si>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</si>
  <si>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</si>
  <si>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</si>
  <si>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</si>
  <si>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</si>
  <si>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</si>
  <si>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</si>
  <si>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</si>
  <si>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</si>
  <si>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</si>
  <si>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</si>
  <si>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</si>
  <si>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</si>
  <si>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</si>
  <si>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</si>
  <si>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</si>
  <si>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</si>
  <si>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</si>
  <si>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</si>
  <si>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</si>
  <si>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</si>
  <si>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</si>
  <si>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</si>
  <si>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</si>
  <si>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</si>
  <si>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</si>
  <si>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</si>
  <si>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</si>
  <si>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</si>
  <si>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</si>
  <si>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</si>
  <si>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</si>
  <si>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</si>
  <si>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</si>
  <si>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</si>
  <si>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</si>
  <si>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</si>
  <si>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</si>
  <si>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</si>
  <si>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</si>
  <si>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</si>
  <si>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</si>
  <si>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</si>
  <si>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</si>
  <si>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</si>
  <si>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</si>
  <si>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</si>
  <si>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</si>
  <si>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</si>
  <si>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</si>
  <si>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</si>
  <si>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</si>
  <si>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</si>
  <si>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</si>
  <si>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</si>
  <si>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</si>
  <si>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</si>
  <si>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</si>
  <si>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</si>
  <si>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</si>
  <si>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</si>
  <si>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</si>
  <si>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</si>
  <si>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</si>
  <si>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</si>
  <si>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</si>
  <si>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</si>
  <si>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</si>
  <si>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</si>
  <si>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</si>
  <si>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</si>
  <si>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</si>
  <si>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</si>
  <si>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</si>
  <si>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</si>
  <si>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</si>
  <si>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</si>
  <si>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</si>
  <si>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</si>
  <si>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</si>
  <si>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</si>
  <si>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</si>
  <si>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</si>
  <si>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</si>
  <si>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</si>
  <si>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</si>
  <si>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</si>
  <si>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</si>
  <si>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</si>
  <si>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</si>
  <si>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</si>
  <si>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</si>
  <si>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</si>
  <si>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</si>
  <si>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</si>
  <si>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</si>
  <si>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</si>
  <si>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</si>
  <si>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</si>
  <si>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</si>
  <si>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</si>
  <si>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</si>
  <si>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</si>
  <si>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</si>
  <si>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</si>
  <si>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</si>
  <si>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</si>
  <si>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</si>
  <si>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</si>
  <si>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</si>
  <si>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</si>
  <si>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</si>
  <si>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</si>
  <si>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</si>
  <si>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</si>
  <si>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</si>
  <si>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</si>
  <si>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</si>
  <si>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</si>
  <si>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</si>
  <si>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</si>
  <si>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</si>
  <si>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</si>
  <si>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</si>
  <si>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</si>
  <si>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</si>
  <si>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</si>
  <si>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</si>
  <si>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</si>
  <si>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</si>
  <si>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</si>
  <si>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</si>
  <si>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</si>
  <si>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</si>
  <si>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</si>
  <si>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</si>
  <si>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</si>
  <si>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</si>
  <si>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</si>
  <si>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</si>
  <si>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</si>
  <si>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</si>
  <si>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</si>
  <si>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</si>
  <si>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</si>
  <si>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</si>
  <si>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</si>
  <si>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</si>
  <si>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</si>
  <si>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</si>
  <si>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</si>
  <si>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</si>
  <si>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</si>
  <si>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</si>
  <si>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</si>
  <si>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</si>
  <si>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</si>
  <si>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</si>
  <si>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</si>
  <si>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</si>
  <si>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</si>
  <si>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</si>
  <si>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</si>
  <si>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</si>
  <si>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</si>
  <si>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</si>
  <si>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</si>
  <si>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</si>
  <si>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</si>
  <si>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</si>
  <si>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</si>
  <si>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</si>
  <si>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</si>
  <si>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</si>
  <si>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</si>
  <si>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</si>
  <si>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</si>
  <si>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</si>
  <si>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</si>
  <si>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</si>
  <si>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</si>
  <si>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</si>
  <si>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</si>
  <si>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</si>
  <si>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</si>
  <si>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</si>
  <si>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</si>
  <si>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</si>
  <si>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</si>
  <si>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</si>
  <si>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</si>
  <si>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</si>
  <si>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</si>
  <si>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</si>
  <si>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</si>
  <si>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</si>
  <si>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</si>
  <si>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</si>
  <si>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</si>
  <si>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</si>
  <si>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</si>
  <si>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</si>
  <si>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</si>
  <si>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</si>
  <si>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</si>
  <si>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</si>
  <si>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</si>
  <si>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</si>
  <si>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</si>
  <si>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</si>
  <si>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</si>
  <si>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</si>
  <si>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</si>
  <si>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</si>
  <si>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</si>
  <si>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</si>
  <si>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</si>
  <si>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</si>
  <si>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</si>
  <si>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</si>
  <si>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</si>
  <si>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</si>
  <si>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</si>
  <si>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</si>
  <si>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</si>
  <si>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</si>
  <si>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</si>
  <si>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</si>
  <si>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</si>
  <si>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</si>
  <si>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</si>
  <si>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</si>
  <si>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</si>
  <si>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</si>
  <si>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</si>
  <si>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</si>
  <si>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</si>
  <si>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</si>
  <si>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</si>
  <si>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</si>
  <si>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</si>
  <si>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</si>
  <si>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</si>
  <si>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</si>
  <si>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</si>
  <si>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</si>
  <si>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</si>
  <si>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</si>
  <si>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</si>
  <si>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</si>
  <si>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</si>
  <si>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</si>
  <si>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</si>
  <si>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</si>
  <si>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</si>
  <si>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</si>
  <si>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</si>
  <si>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</si>
  <si>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</si>
  <si>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</si>
  <si>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</si>
  <si>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</si>
  <si>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</si>
  <si>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</si>
  <si>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</si>
  <si>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</si>
  <si>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</si>
  <si>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</si>
  <si>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</si>
  <si>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</si>
  <si>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</si>
  <si>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</si>
  <si>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</si>
  <si>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</si>
  <si>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</si>
  <si>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</si>
  <si>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</si>
  <si>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</si>
  <si>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</si>
  <si>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</si>
  <si>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</si>
  <si>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</si>
  <si>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</si>
  <si>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</si>
  <si>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</si>
  <si>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</si>
  <si>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</si>
  <si>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</si>
  <si>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</si>
  <si>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</si>
  <si>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</si>
  <si>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</si>
  <si>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</si>
  <si>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</si>
  <si>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</si>
  <si>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</si>
  <si>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</si>
  <si>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</si>
  <si>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</si>
  <si>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</si>
  <si>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</si>
  <si>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</si>
  <si>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</si>
  <si>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</si>
  <si>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</si>
  <si>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</si>
  <si>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</si>
  <si>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</si>
  <si>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</si>
  <si>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</si>
  <si>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</si>
  <si>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</si>
  <si>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</si>
  <si>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</si>
  <si>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</si>
  <si>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</si>
  <si>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</si>
  <si>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</si>
  <si>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</si>
  <si>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</si>
  <si>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</si>
  <si>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</si>
  <si>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</si>
  <si>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</si>
  <si>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</si>
  <si>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</si>
  <si>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</si>
  <si>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</si>
  <si>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</si>
  <si>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</si>
  <si>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</si>
  <si>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</si>
  <si>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</si>
  <si>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</si>
  <si>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</si>
  <si>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</si>
  <si>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</si>
  <si>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</si>
  <si>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</si>
  <si>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</si>
  <si>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</si>
  <si>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</si>
  <si>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</si>
  <si>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</si>
  <si>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</si>
  <si>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</si>
  <si>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</si>
  <si>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</si>
  <si>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</si>
  <si>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</si>
  <si>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</si>
  <si>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</si>
  <si>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</si>
  <si>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</si>
  <si>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</si>
  <si>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</si>
  <si>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</si>
  <si>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</si>
  <si>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</si>
  <si>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</si>
  <si>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</si>
  <si>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</si>
  <si>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</si>
  <si>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</si>
  <si>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</si>
  <si>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</si>
  <si>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</si>
  <si>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</si>
  <si>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</si>
  <si>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</si>
  <si>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</si>
  <si>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</si>
  <si>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</si>
  <si>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</si>
  <si>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</si>
  <si>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</si>
  <si>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</si>
  <si>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</si>
  <si>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</si>
  <si>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</si>
  <si>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</si>
  <si>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</si>
  <si>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</si>
  <si>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</si>
  <si>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</si>
  <si>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</si>
  <si>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</si>
  <si>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</si>
  <si>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</si>
  <si>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</si>
  <si>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</si>
  <si>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</si>
  <si>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</si>
  <si>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</si>
  <si>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</si>
  <si>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</si>
  <si>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</si>
  <si>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</si>
  <si>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</si>
  <si>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</si>
  <si>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</si>
  <si>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</si>
  <si>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</si>
  <si>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</si>
  <si>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</si>
  <si>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</si>
  <si>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</si>
  <si>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</si>
  <si>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</si>
  <si>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</si>
  <si>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</si>
  <si>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</si>
  <si>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</si>
  <si>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</si>
  <si>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</si>
  <si>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</si>
  <si>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</si>
  <si>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</si>
  <si>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</si>
  <si>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</si>
  <si>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</si>
  <si>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</si>
  <si>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</si>
  <si>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</si>
  <si>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</si>
  <si>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</si>
  <si>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</si>
  <si>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</si>
  <si>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</si>
  <si>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</si>
  <si>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</si>
  <si>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</si>
  <si>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</si>
  <si>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</si>
  <si>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</si>
  <si>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</si>
  <si>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</si>
  <si>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</si>
  <si>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</si>
  <si>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</si>
  <si>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</si>
  <si>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</si>
  <si>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</si>
  <si>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</si>
  <si>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</si>
  <si>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</si>
  <si>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</si>
  <si>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</si>
  <si>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</si>
  <si>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</si>
  <si>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</si>
  <si>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</si>
  <si>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</si>
  <si>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</si>
  <si>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</si>
  <si>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</si>
  <si>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</si>
  <si>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</si>
  <si>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</si>
  <si>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</si>
  <si>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</si>
  <si>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</si>
  <si>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</si>
  <si>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</si>
  <si>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</si>
  <si>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</si>
  <si>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</si>
  <si>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</si>
  <si>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</si>
  <si>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</si>
  <si>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</si>
  <si>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</si>
  <si>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</si>
  <si>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</si>
  <si>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</si>
  <si>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</si>
  <si>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</si>
  <si>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</si>
  <si>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</si>
  <si>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</si>
  <si>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</si>
  <si>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</si>
  <si>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</si>
  <si>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</si>
  <si>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</si>
  <si>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</si>
  <si>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</si>
  <si>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</si>
  <si>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</si>
  <si>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</si>
  <si>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</si>
  <si>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</si>
  <si>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</si>
  <si>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</si>
  <si>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</si>
  <si>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</si>
  <si>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</si>
  <si>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</si>
  <si>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</si>
  <si>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</si>
  <si>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</si>
  <si>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</si>
  <si>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</si>
  <si>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</si>
  <si>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</si>
  <si>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</si>
  <si>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</si>
  <si>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</si>
  <si>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</si>
  <si>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</si>
  <si>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</si>
  <si>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</si>
  <si>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</si>
  <si>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</si>
  <si>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</si>
  <si>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</si>
  <si>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</si>
  <si>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</si>
  <si>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</si>
  <si>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</si>
  <si>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</si>
  <si>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</si>
  <si>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</si>
  <si>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</si>
  <si>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</si>
  <si>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</si>
  <si>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</si>
  <si>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</si>
  <si>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</si>
  <si>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</si>
  <si>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</si>
  <si>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</si>
  <si>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</si>
  <si>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</si>
  <si>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</si>
  <si>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</si>
  <si>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</si>
  <si>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</si>
  <si>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</si>
  <si>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</si>
  <si>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</si>
  <si>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</si>
  <si>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</si>
  <si>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</si>
  <si>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</si>
  <si>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</si>
  <si>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</si>
  <si>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</si>
  <si>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</si>
  <si>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</si>
  <si>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</si>
  <si>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</si>
  <si>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</si>
  <si>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</si>
  <si>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</si>
  <si>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</si>
  <si>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</si>
  <si>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</si>
  <si>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</si>
  <si>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</si>
  <si>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</si>
  <si>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</si>
  <si>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</si>
  <si>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</si>
  <si>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</si>
  <si>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</si>
  <si>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</si>
  <si>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</si>
  <si>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</si>
  <si>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</si>
  <si>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</si>
  <si>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</si>
  <si>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</si>
  <si>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</si>
  <si>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</si>
  <si>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</si>
  <si>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</si>
  <si>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</si>
  <si>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</si>
  <si>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</si>
  <si>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</si>
  <si>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</si>
  <si>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</si>
  <si>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</si>
  <si>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</si>
  <si>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</si>
  <si>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</si>
  <si>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</si>
  <si>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</si>
  <si>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</si>
  <si>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</si>
  <si>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</si>
  <si>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</si>
  <si>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</si>
  <si>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</si>
  <si>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</si>
  <si>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</si>
  <si>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</si>
  <si>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</si>
  <si>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</si>
  <si>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</si>
  <si>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</si>
  <si>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</si>
  <si>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</si>
  <si>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</si>
  <si>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</si>
  <si>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</si>
  <si>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</si>
  <si>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</si>
  <si>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</si>
  <si>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</si>
  <si>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</si>
  <si>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</si>
  <si>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</si>
  <si>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</si>
  <si>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</si>
  <si>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</si>
  <si>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</si>
  <si>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</si>
  <si>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</si>
  <si>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</si>
  <si>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</si>
  <si>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</si>
  <si>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</si>
  <si>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</si>
  <si>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</si>
  <si>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</si>
  <si>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</si>
  <si>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</si>
  <si>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</si>
  <si>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</si>
  <si>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</si>
  <si>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</si>
  <si>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</si>
  <si>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</si>
  <si>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</si>
  <si>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</si>
  <si>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</si>
  <si>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</si>
  <si>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</si>
  <si>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</si>
  <si>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</si>
  <si>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</si>
  <si>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</si>
  <si>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</si>
  <si>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</si>
  <si>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</si>
  <si>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</si>
  <si>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</si>
  <si>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</si>
  <si>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</si>
  <si>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</si>
  <si>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</si>
  <si>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</si>
  <si>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</si>
  <si>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</si>
  <si>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</si>
  <si>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</si>
  <si>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</si>
  <si>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</si>
  <si>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</si>
  <si>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</si>
  <si>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</si>
  <si>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</si>
  <si>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</si>
  <si>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</si>
  <si>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</si>
  <si>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</si>
  <si>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</si>
  <si>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</si>
  <si>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</si>
  <si>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</si>
  <si>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</si>
  <si>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</si>
  <si>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</si>
  <si>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</si>
  <si>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</si>
  <si>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</si>
  <si>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</si>
  <si>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</si>
  <si>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</si>
  <si>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</si>
  <si>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</si>
  <si>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</si>
  <si>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</si>
  <si>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</si>
  <si>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</si>
  <si>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</si>
  <si>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</si>
  <si>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</si>
  <si>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</si>
  <si>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</si>
  <si>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</si>
  <si>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</si>
  <si>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</si>
  <si>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</si>
  <si>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</si>
  <si>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</si>
  <si>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</si>
  <si>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</si>
  <si>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</si>
  <si>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</si>
  <si>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</si>
  <si>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</si>
  <si>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</si>
  <si>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</si>
  <si>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</si>
  <si>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</si>
  <si>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</si>
  <si>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</si>
  <si>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</si>
  <si>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</si>
  <si>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</si>
  <si>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</si>
  <si>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</si>
  <si>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</si>
  <si>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</si>
  <si>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</si>
  <si>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</si>
  <si>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</si>
  <si>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</si>
  <si>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</si>
  <si>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</si>
  <si>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</si>
  <si>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</si>
  <si>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</si>
  <si>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</si>
  <si>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</si>
  <si>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</si>
  <si>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</si>
  <si>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</si>
  <si>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</si>
  <si>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</si>
  <si>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</si>
  <si>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</si>
  <si>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</si>
  <si>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</si>
  <si>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</si>
  <si>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</si>
  <si>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</si>
  <si>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</si>
  <si>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</si>
  <si>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</si>
  <si>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</si>
  <si>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</si>
  <si>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</si>
  <si>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</si>
  <si>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</si>
  <si>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</si>
  <si>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</si>
  <si>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</si>
  <si>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</si>
  <si>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</si>
  <si>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</si>
  <si>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</si>
  <si>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</si>
  <si>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</si>
  <si>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</si>
  <si>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</si>
  <si>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</si>
  <si>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</si>
  <si>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</si>
  <si>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</si>
  <si>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</si>
  <si>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</si>
  <si>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</si>
  <si>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</si>
  <si>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</si>
  <si>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</si>
  <si>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</si>
  <si>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</si>
  <si>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</si>
  <si>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</si>
  <si>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</si>
  <si>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</si>
  <si>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</si>
  <si>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</si>
  <si>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</si>
  <si>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</si>
  <si>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</si>
  <si>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</si>
  <si>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</si>
  <si>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</si>
  <si>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</si>
  <si>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</si>
  <si>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</si>
  <si>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</si>
  <si>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</si>
  <si>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</si>
  <si>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</si>
  <si>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</si>
  <si>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</si>
  <si>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</si>
  <si>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</si>
  <si>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</si>
  <si>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</si>
  <si>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</si>
  <si>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</si>
  <si>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</si>
  <si>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</si>
  <si>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</si>
  <si>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</si>
  <si>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</si>
  <si>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</si>
  <si>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</si>
  <si>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</si>
  <si>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</si>
  <si>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</si>
  <si>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</si>
  <si>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</si>
  <si>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</si>
  <si>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</si>
  <si>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</si>
  <si>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</si>
  <si>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</si>
  <si>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</si>
  <si>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</si>
  <si>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</si>
  <si>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</si>
  <si>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</si>
  <si>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</si>
  <si>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</si>
  <si>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</si>
  <si>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</si>
  <si>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</si>
  <si>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</si>
  <si>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</si>
  <si>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</si>
  <si>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</si>
  <si>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</si>
  <si>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</si>
  <si>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</si>
  <si>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</si>
  <si>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</si>
  <si>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</si>
  <si>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</si>
  <si>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</si>
  <si>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</si>
  <si>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</si>
  <si>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</si>
  <si>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</si>
  <si>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</si>
  <si>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</si>
  <si>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</si>
  <si>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</si>
  <si>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</si>
  <si>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</si>
  <si>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</si>
  <si>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</si>
  <si>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</si>
  <si>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</si>
  <si>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</si>
  <si>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</si>
  <si>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</si>
  <si>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</si>
  <si>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</si>
  <si>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</si>
  <si>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</si>
  <si>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</si>
  <si>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</si>
  <si>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</si>
  <si>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</si>
  <si>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</si>
  <si>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</si>
  <si>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</si>
  <si>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</si>
  <si>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</si>
  <si>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</si>
  <si>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</si>
  <si>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</si>
  <si>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</si>
  <si>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</si>
  <si>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</si>
  <si>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</si>
  <si>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</si>
  <si>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</si>
  <si>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</si>
  <si>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</si>
  <si>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</si>
  <si>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</si>
  <si>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</si>
  <si>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</si>
  <si>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</si>
  <si>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</si>
  <si>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</si>
  <si>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</si>
  <si>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</si>
  <si>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</si>
  <si>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</si>
  <si>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</si>
  <si>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</si>
  <si>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</si>
  <si>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</si>
  <si>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</si>
  <si>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</si>
  <si>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</si>
  <si>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</si>
  <si>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</si>
  <si>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</si>
  <si>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</si>
  <si>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</si>
  <si>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</si>
  <si>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</si>
  <si>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</si>
  <si>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</si>
  <si>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</si>
  <si>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</si>
  <si>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</si>
  <si>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</si>
  <si>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</si>
  <si>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</si>
  <si>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</si>
  <si>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</si>
  <si>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</si>
  <si>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</si>
  <si>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</si>
  <si>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</si>
  <si>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</si>
  <si>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</si>
  <si>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</si>
  <si>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</si>
  <si>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</si>
  <si>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</si>
  <si>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</si>
  <si>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</si>
  <si>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</si>
  <si>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</si>
  <si>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</si>
  <si>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</si>
  <si>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</si>
  <si>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</si>
  <si>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</si>
  <si>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</si>
  <si>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</si>
  <si>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</si>
  <si>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</si>
  <si>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</si>
  <si>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</si>
  <si>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</si>
  <si>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</si>
  <si>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</si>
  <si>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</si>
  <si>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</si>
  <si>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</si>
  <si>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</si>
  <si>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</si>
  <si>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</si>
  <si>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</si>
  <si>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</si>
  <si>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</si>
  <si>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</si>
  <si>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</si>
  <si>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</si>
  <si>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</si>
  <si>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</si>
  <si>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</si>
  <si>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</si>
  <si>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</si>
  <si>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</si>
  <si>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</si>
  <si>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</si>
  <si>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</si>
  <si>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</si>
  <si>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</si>
  <si>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</si>
  <si>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</si>
  <si>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</si>
  <si>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</si>
  <si>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</si>
  <si>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</si>
  <si>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</si>
  <si>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</si>
  <si>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</si>
  <si>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</si>
  <si>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</si>
  <si>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</si>
  <si>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</si>
  <si>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</si>
  <si>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</si>
  <si>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</si>
  <si>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</si>
  <si>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</si>
  <si>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</si>
  <si>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</si>
  <si>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</si>
  <si>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</si>
  <si>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</si>
  <si>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</si>
  <si>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</si>
  <si>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</si>
  <si>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</si>
  <si>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</si>
  <si>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</si>
  <si>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</si>
  <si>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</si>
  <si>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</si>
  <si>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</si>
  <si>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</si>
  <si>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</si>
  <si>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</si>
  <si>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</si>
  <si>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</si>
  <si>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</si>
  <si>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</si>
  <si>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</si>
  <si>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</si>
  <si>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</si>
  <si>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</si>
  <si>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</si>
  <si>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</si>
  <si>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</si>
  <si>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</si>
  <si>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</si>
  <si>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</si>
  <si>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</si>
  <si>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</si>
  <si>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</si>
  <si>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</si>
  <si>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</si>
  <si>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</si>
  <si>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</si>
  <si>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</si>
  <si>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</si>
  <si>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</si>
  <si>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</si>
  <si>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</si>
  <si>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</si>
  <si>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</si>
  <si>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</si>
  <si>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</si>
  <si>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</si>
  <si>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</si>
  <si>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</si>
  <si>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</si>
  <si>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</si>
  <si>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</si>
  <si>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</si>
  <si>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</si>
  <si>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</si>
  <si>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</si>
  <si>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</si>
  <si>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</si>
  <si>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</si>
  <si>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</si>
  <si>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</si>
  <si>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</si>
  <si>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</si>
  <si>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</si>
  <si>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</si>
  <si>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</si>
  <si>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</si>
  <si>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</si>
  <si>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</si>
  <si>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</si>
  <si>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</si>
  <si>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</si>
  <si>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</si>
  <si>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</si>
  <si>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</si>
  <si>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</si>
  <si>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</si>
  <si>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</si>
  <si>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</si>
  <si>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</si>
  <si>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</si>
  <si>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</si>
  <si>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</si>
  <si>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</si>
  <si>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</si>
  <si>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</si>
  <si>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</si>
  <si>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</si>
  <si>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</si>
  <si>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</si>
  <si>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</si>
  <si>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</si>
  <si>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</si>
  <si>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</si>
  <si>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</si>
  <si>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</si>
  <si>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</si>
  <si>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</si>
  <si>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</si>
  <si>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</si>
  <si>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</si>
  <si>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</si>
  <si>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</si>
  <si>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</si>
  <si>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</si>
  <si>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</si>
  <si>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</si>
  <si>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</si>
  <si>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</si>
  <si>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</si>
  <si>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</si>
  <si>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</si>
  <si>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</si>
  <si>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</si>
  <si>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</si>
  <si>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</si>
  <si>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</si>
  <si>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</si>
  <si>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</si>
  <si>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</si>
  <si>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</si>
  <si>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</si>
  <si>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</si>
  <si>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</si>
  <si>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</si>
  <si>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</si>
  <si>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</si>
  <si>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</si>
  <si>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</si>
  <si>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</si>
  <si>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</si>
  <si>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</si>
  <si>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</si>
  <si>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</si>
  <si>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</si>
  <si>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</si>
  <si>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</si>
  <si>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</si>
  <si>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</si>
  <si>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</si>
  <si>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</si>
  <si>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</si>
  <si>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</si>
  <si>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</si>
  <si>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</si>
  <si>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</si>
  <si>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</si>
  <si>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</si>
  <si>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</si>
  <si>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</si>
  <si>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</si>
  <si>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</si>
  <si>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</si>
  <si>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</si>
  <si>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</si>
  <si>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</si>
  <si>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</si>
  <si>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</si>
  <si>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</si>
  <si>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</si>
  <si>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</si>
  <si>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</si>
  <si>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</si>
  <si>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</si>
  <si>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</si>
  <si>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</si>
  <si>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</si>
  <si>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</si>
  <si>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</si>
  <si>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</si>
  <si>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</si>
  <si>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</si>
  <si>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</si>
  <si>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</si>
  <si>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</si>
  <si>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</si>
  <si>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</si>
  <si>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</si>
  <si>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</si>
  <si>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</si>
  <si>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</si>
  <si>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</si>
  <si>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</si>
  <si>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</si>
  <si>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</si>
  <si>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</si>
  <si>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</si>
  <si>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</si>
  <si>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</si>
  <si>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</si>
  <si>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</si>
  <si>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</si>
  <si>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</si>
  <si>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</si>
  <si>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</si>
  <si>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</si>
  <si>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</si>
  <si>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</si>
  <si>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</si>
  <si>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</si>
  <si>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</si>
  <si>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</si>
  <si>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</si>
  <si>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</si>
  <si>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</si>
  <si>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</si>
  <si>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</si>
  <si>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</si>
  <si>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</si>
  <si>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</si>
  <si>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</si>
  <si>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</si>
  <si>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</si>
  <si>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</si>
  <si>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</si>
  <si>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</si>
  <si>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</si>
  <si>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</si>
  <si>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</si>
  <si>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</si>
  <si>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</si>
  <si>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</si>
  <si>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</si>
  <si>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</si>
  <si>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</si>
  <si>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</si>
  <si>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</si>
  <si>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</si>
  <si>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</si>
  <si>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</si>
  <si>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</si>
  <si>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</si>
  <si>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</si>
  <si>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</si>
  <si>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</si>
  <si>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</si>
  <si>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</si>
  <si>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</si>
  <si>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</si>
  <si>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</si>
  <si>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</si>
  <si>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</si>
  <si>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</si>
  <si>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</si>
  <si>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</si>
  <si>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</si>
  <si>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</si>
  <si>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</si>
  <si>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</si>
  <si>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</si>
  <si>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</si>
  <si>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</si>
  <si>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</si>
  <si>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</si>
  <si>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</si>
  <si>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</si>
  <si>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</si>
  <si>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</si>
  <si>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</si>
  <si>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</si>
  <si>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</si>
  <si>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</si>
  <si>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</si>
  <si>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</si>
  <si>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</si>
  <si>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</si>
  <si>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</si>
  <si>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</si>
  <si>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</si>
  <si>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</si>
  <si>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</si>
  <si>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</si>
  <si>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</si>
  <si>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</si>
  <si>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</si>
  <si>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</si>
  <si>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</si>
  <si>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</si>
  <si>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</si>
  <si>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</si>
  <si>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</si>
  <si>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</si>
  <si>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</si>
  <si>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</si>
  <si>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</si>
  <si>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</si>
  <si>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</si>
  <si>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</si>
  <si>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</si>
  <si>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</si>
  <si>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</si>
  <si>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</si>
  <si>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</si>
  <si>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</si>
  <si>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</si>
  <si>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</si>
  <si>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</si>
  <si>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</si>
  <si>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</si>
  <si>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</si>
  <si>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</si>
  <si>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</si>
  <si>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</si>
  <si>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</si>
  <si>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</si>
  <si>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</si>
  <si>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</si>
  <si>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</si>
  <si>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</si>
  <si>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</si>
  <si>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</si>
  <si>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</si>
  <si>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</si>
  <si>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</si>
  <si>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</si>
  <si>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</si>
  <si>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</si>
  <si>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</si>
  <si>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</si>
  <si>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</si>
  <si>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</si>
  <si>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</si>
  <si>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</si>
  <si>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</si>
  <si>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</si>
  <si>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</si>
  <si>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</si>
  <si>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</si>
  <si>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</si>
  <si>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</si>
  <si>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</si>
  <si>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</si>
  <si>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</si>
  <si>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</si>
  <si>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</si>
  <si>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</si>
  <si>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</si>
  <si>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</si>
  <si>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</si>
  <si>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</si>
  <si>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</si>
  <si>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</si>
  <si>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</si>
  <si>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</si>
  <si>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</si>
  <si>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</si>
  <si>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</si>
  <si>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</si>
  <si>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</si>
  <si>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</si>
  <si>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</si>
  <si>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</si>
  <si>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</si>
  <si>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</si>
  <si>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</si>
  <si>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</si>
  <si>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</si>
  <si>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</si>
  <si>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</si>
  <si>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</si>
  <si>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</si>
  <si>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</si>
  <si>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</si>
  <si>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</si>
  <si>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</si>
  <si>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</si>
  <si>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</si>
  <si>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</si>
  <si>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</si>
  <si>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</si>
  <si>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</si>
  <si>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</si>
  <si>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</si>
  <si>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</si>
  <si>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</si>
  <si>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</si>
  <si>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</si>
  <si>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</si>
  <si>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</si>
  <si>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</si>
  <si>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</si>
  <si>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</si>
  <si>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</si>
  <si>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</si>
  <si>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</si>
  <si>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</si>
  <si>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</si>
  <si>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</si>
  <si>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</si>
  <si>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</si>
  <si>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</si>
  <si>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</si>
  <si>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</si>
  <si>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</si>
  <si>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</si>
  <si>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</si>
  <si>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</si>
  <si>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</si>
  <si>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</si>
  <si>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</si>
  <si>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</si>
  <si>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</si>
  <si>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</si>
  <si>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</si>
  <si>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</si>
  <si>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</si>
  <si>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</si>
  <si>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</si>
  <si>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</si>
  <si>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</si>
  <si>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</si>
  <si>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</si>
  <si>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</si>
  <si>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</si>
  <si>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</si>
  <si>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</si>
  <si>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</si>
  <si>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</si>
  <si>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</si>
  <si>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</si>
  <si>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</si>
  <si>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</si>
  <si>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</si>
  <si>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</si>
  <si>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</si>
  <si>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</si>
  <si>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</si>
  <si>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</si>
  <si>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</si>
  <si>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</si>
  <si>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</si>
  <si>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</si>
  <si>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</si>
  <si>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</si>
  <si>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</si>
  <si>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</si>
  <si>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</si>
  <si>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</si>
  <si>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</si>
  <si>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</si>
  <si>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</si>
  <si>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</si>
  <si>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</si>
  <si>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</si>
  <si>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</si>
  <si>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</si>
  <si>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</si>
  <si>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</si>
  <si>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</si>
  <si>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</si>
  <si>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</si>
  <si>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</si>
  <si>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</si>
  <si>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</si>
  <si>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</si>
  <si>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</si>
  <si>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</si>
  <si>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</si>
  <si>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</si>
  <si>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</si>
  <si>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</si>
  <si>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</si>
  <si>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</si>
  <si>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</si>
  <si>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</si>
  <si>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</si>
  <si>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</si>
  <si>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</si>
  <si>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</si>
  <si>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</si>
  <si>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</si>
  <si>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</si>
  <si>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</si>
  <si>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</si>
  <si>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</si>
  <si>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</si>
  <si>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</si>
  <si>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</si>
  <si>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</si>
  <si>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</si>
  <si>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</si>
  <si>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</si>
  <si>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</si>
  <si>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</si>
  <si>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</si>
  <si>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</si>
  <si>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</si>
  <si>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</si>
  <si>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</si>
  <si>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</si>
  <si>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</si>
  <si>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</si>
  <si>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</si>
  <si>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</si>
  <si>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</si>
  <si>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</si>
  <si>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</si>
  <si>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</si>
  <si>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</si>
  <si>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</si>
  <si>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</si>
  <si>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</si>
  <si>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</si>
  <si>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</si>
  <si>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</si>
  <si>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</si>
  <si>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</si>
  <si>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</si>
  <si>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</si>
  <si>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</si>
  <si>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</si>
  <si>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</si>
  <si>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</si>
  <si>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</si>
  <si>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</si>
  <si>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</si>
  <si>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</si>
  <si>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</si>
  <si>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</si>
  <si>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</si>
  <si>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</si>
  <si>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</si>
  <si>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</si>
  <si>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</si>
  <si>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</si>
  <si>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</si>
  <si>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</si>
  <si>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</si>
  <si>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</si>
  <si>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</si>
  <si>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</si>
  <si>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</si>
  <si>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</si>
  <si>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</si>
  <si>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</si>
  <si>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</si>
  <si>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</si>
  <si>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</si>
  <si>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</si>
  <si>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</si>
  <si>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</si>
  <si>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</si>
  <si>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</si>
  <si>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</si>
  <si>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</si>
  <si>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</si>
  <si>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</si>
  <si>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</si>
  <si>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</si>
  <si>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</si>
  <si>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</si>
  <si>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</si>
  <si>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</si>
  <si>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</si>
  <si>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</si>
  <si>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</si>
  <si>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</si>
  <si>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</si>
  <si>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</si>
  <si>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</si>
  <si>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</si>
  <si>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</si>
  <si>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</si>
  <si>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</si>
  <si>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</si>
  <si>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</si>
  <si>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</si>
  <si>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</si>
  <si>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</si>
  <si>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</si>
  <si>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</si>
  <si>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</si>
  <si>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</si>
  <si>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</si>
  <si>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</si>
  <si>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</si>
  <si>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</si>
  <si>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</si>
  <si>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</si>
  <si>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</si>
  <si>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</si>
  <si>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</si>
  <si>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</si>
  <si>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</si>
  <si>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</si>
  <si>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</si>
  <si>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</si>
  <si>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</si>
  <si>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</si>
  <si>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</si>
  <si>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</si>
  <si>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</si>
  <si>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</si>
  <si>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</si>
  <si>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</si>
  <si>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</si>
  <si>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</si>
  <si>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</si>
  <si>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</si>
  <si>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</si>
  <si>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</si>
  <si>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</si>
  <si>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</si>
  <si>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</si>
  <si>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</si>
  <si>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</si>
  <si>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</si>
  <si>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</si>
  <si>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</si>
  <si>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</si>
  <si>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</si>
  <si>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</si>
  <si>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</si>
  <si>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</si>
  <si>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</si>
  <si>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</si>
  <si>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</si>
  <si>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</si>
  <si>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</si>
  <si>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</si>
  <si>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</si>
  <si>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</si>
  <si>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</si>
  <si>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</si>
  <si>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</si>
  <si>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</si>
  <si>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</si>
  <si>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</si>
  <si>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</si>
  <si>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</si>
  <si>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</si>
  <si>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</si>
  <si>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</si>
  <si>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</si>
  <si>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</si>
  <si>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</si>
  <si>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</si>
  <si>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</si>
  <si>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</si>
  <si>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</si>
  <si>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</si>
  <si>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</si>
  <si>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</si>
  <si>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</si>
  <si>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</si>
  <si>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</si>
  <si>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</si>
  <si>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</si>
  <si>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</si>
  <si>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</si>
  <si>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</si>
  <si>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</si>
  <si>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</si>
  <si>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</si>
  <si>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</si>
  <si>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</si>
  <si>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</si>
  <si>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</si>
  <si>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</si>
  <si>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</si>
  <si>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</si>
  <si>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</si>
  <si>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</si>
  <si>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</si>
  <si>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</si>
  <si>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</si>
  <si>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</si>
  <si>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</si>
  <si>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</si>
  <si>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</si>
  <si>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</si>
  <si>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</si>
  <si>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</si>
  <si>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</si>
  <si>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</si>
  <si>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</si>
  <si>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</si>
  <si>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</si>
  <si>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</si>
  <si>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</si>
  <si>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</si>
  <si>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</si>
  <si>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</si>
  <si>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</si>
  <si>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</si>
  <si>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</si>
  <si>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</si>
  <si>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</si>
  <si>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</si>
  <si>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</si>
  <si>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</si>
  <si>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</si>
  <si>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</si>
  <si>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</si>
  <si>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</si>
  <si>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</si>
  <si>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</si>
  <si>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</si>
  <si>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</si>
  <si>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</si>
  <si>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</si>
  <si>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</si>
  <si>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</si>
  <si>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</si>
  <si>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</si>
  <si>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</si>
  <si>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</si>
  <si>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</si>
  <si>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</si>
  <si>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</si>
  <si>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</si>
  <si>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</si>
  <si>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</si>
  <si>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</si>
  <si>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</si>
  <si>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</si>
  <si>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</si>
  <si>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</si>
  <si>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</si>
  <si>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</si>
  <si>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</si>
  <si>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</si>
  <si>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</si>
  <si>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</si>
  <si>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</si>
  <si>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</si>
  <si>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</si>
  <si>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</si>
  <si>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</si>
  <si>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</si>
  <si>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</si>
  <si>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</si>
  <si>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</si>
  <si>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</si>
  <si>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</si>
  <si>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</si>
  <si>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</si>
  <si>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</si>
  <si>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</si>
  <si>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</si>
  <si>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</si>
  <si>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</si>
  <si>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</si>
  <si>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</si>
  <si>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</si>
  <si>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</si>
  <si>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</si>
  <si>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</si>
  <si>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</si>
  <si>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</si>
  <si>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</si>
  <si>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</si>
  <si>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</si>
  <si>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</si>
  <si>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</si>
  <si>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</si>
  <si>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</si>
  <si>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</si>
  <si>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</si>
  <si>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</si>
  <si>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</si>
  <si>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</si>
  <si>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</si>
  <si>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</si>
  <si>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</si>
  <si>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</si>
  <si>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</si>
  <si>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</si>
  <si>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</si>
  <si>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</si>
  <si>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</si>
  <si>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</si>
  <si>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</si>
  <si>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</si>
  <si>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</si>
  <si>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</si>
  <si>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</si>
  <si>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</si>
  <si>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</si>
  <si>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</si>
  <si>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</si>
  <si>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</si>
  <si>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</si>
  <si>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</si>
  <si>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</si>
  <si>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</si>
  <si>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</si>
  <si>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</si>
  <si>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</si>
  <si>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</si>
  <si>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</si>
  <si>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</si>
  <si>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</si>
  <si>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</si>
  <si>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</si>
  <si>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</si>
  <si>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</si>
  <si>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</si>
  <si>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</si>
  <si>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</si>
  <si>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</si>
  <si>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</si>
  <si>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</si>
  <si>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</si>
  <si>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</si>
  <si>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</si>
  <si>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</si>
  <si>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</si>
  <si>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</si>
  <si>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</si>
  <si>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</si>
  <si>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</si>
  <si>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</si>
  <si>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</si>
  <si>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</si>
  <si>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</si>
  <si>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</si>
  <si>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</si>
  <si>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</si>
  <si>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</si>
  <si>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</si>
  <si>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</si>
  <si>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</si>
  <si>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</si>
  <si>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</si>
  <si>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</si>
  <si>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</si>
  <si>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</si>
  <si>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</si>
  <si>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</si>
  <si>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</si>
  <si>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</si>
  <si>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</si>
  <si>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</si>
  <si>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</si>
  <si>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</si>
  <si>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</si>
  <si>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</si>
  <si>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</si>
  <si>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</si>
  <si>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</si>
  <si>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</si>
  <si>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</si>
  <si>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</si>
  <si>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</si>
  <si>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</si>
  <si>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</si>
  <si>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</si>
  <si>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</si>
  <si>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</si>
  <si>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</si>
  <si>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</si>
  <si>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</si>
  <si>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</si>
  <si>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</si>
  <si>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</si>
  <si>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</si>
  <si>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</si>
  <si>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</si>
  <si>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</si>
  <si>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</si>
  <si>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</si>
  <si>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</si>
  <si>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</si>
  <si>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</si>
  <si>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</si>
  <si>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</si>
  <si>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</si>
  <si>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</si>
  <si>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</si>
  <si>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</si>
  <si>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</si>
  <si>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</si>
  <si>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</si>
  <si>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</si>
  <si>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</si>
  <si>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</si>
  <si>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</si>
  <si>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</si>
  <si>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</si>
  <si>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</si>
  <si>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</si>
  <si>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</si>
  <si>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</si>
  <si>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</si>
  <si>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</si>
  <si>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</si>
  <si>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</si>
  <si>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</si>
  <si>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</si>
  <si>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</si>
  <si>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</si>
  <si>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</si>
  <si>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</si>
  <si>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</si>
  <si>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</si>
  <si>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</si>
  <si>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</si>
  <si>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</si>
  <si>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</si>
  <si>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</si>
  <si>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</si>
  <si>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</si>
  <si>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</si>
  <si>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</si>
  <si>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</si>
  <si>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</si>
  <si>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</si>
  <si>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</si>
  <si>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</si>
  <si>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</si>
  <si>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</si>
  <si>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</si>
  <si>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</si>
  <si>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</si>
  <si>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</si>
  <si>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</si>
  <si>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</si>
  <si>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</si>
  <si>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</si>
  <si>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</si>
  <si>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</si>
  <si>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</si>
  <si>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</si>
  <si>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</si>
  <si>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</si>
  <si>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</si>
  <si>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</si>
  <si>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</si>
  <si>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</si>
  <si>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</si>
  <si>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</si>
  <si>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</si>
  <si>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</si>
  <si>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</si>
  <si>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</si>
  <si>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</si>
  <si>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</si>
  <si>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</si>
  <si>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</si>
  <si>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</si>
  <si>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</si>
  <si>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</si>
  <si>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</si>
  <si>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</si>
  <si>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</si>
  <si>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</si>
  <si>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</si>
  <si>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</si>
  <si>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</si>
  <si>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</si>
  <si>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</si>
  <si>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</si>
  <si>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</si>
  <si>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</si>
  <si>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</si>
  <si>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</si>
  <si>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</si>
  <si>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</si>
  <si>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</si>
  <si>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</si>
  <si>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</si>
  <si>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</si>
  <si>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</si>
  <si>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</si>
  <si>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</si>
  <si>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</si>
  <si>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</si>
  <si>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</si>
  <si>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</si>
  <si>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</si>
  <si>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</si>
  <si>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</si>
  <si>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</si>
  <si>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</si>
  <si>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</si>
  <si>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</si>
  <si>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</si>
  <si>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</si>
  <si>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</si>
  <si>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</si>
  <si>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</si>
  <si>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</si>
  <si>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</si>
  <si>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</si>
  <si>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</si>
  <si>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</si>
  <si>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</si>
  <si>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</si>
  <si>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</si>
  <si>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</si>
  <si>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</si>
  <si>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</si>
  <si>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</si>
  <si>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</si>
  <si>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</si>
  <si>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</si>
  <si>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</si>
  <si>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</si>
  <si>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</si>
  <si>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</si>
  <si>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</si>
  <si>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</si>
  <si>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</si>
  <si>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</si>
  <si>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</si>
  <si>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</si>
  <si>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</si>
  <si>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</si>
  <si>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</si>
  <si>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</si>
  <si>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</si>
  <si>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</si>
  <si>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</si>
  <si>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</si>
  <si>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</si>
  <si>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</si>
  <si>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</si>
  <si>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</si>
  <si>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</si>
  <si>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</si>
  <si>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</si>
  <si>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</si>
  <si>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</si>
  <si>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</si>
  <si>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</si>
  <si>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</si>
  <si>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</si>
  <si>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</si>
  <si>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</si>
  <si>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</si>
  <si>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</si>
  <si>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</si>
  <si>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</si>
  <si>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</si>
  <si>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</si>
  <si>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</si>
  <si>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</si>
  <si>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</si>
  <si>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</si>
  <si>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</si>
  <si>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</si>
  <si>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</si>
  <si>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</si>
  <si>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</si>
  <si>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</si>
  <si>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</si>
  <si>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</si>
  <si>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</si>
  <si>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</si>
  <si>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</si>
  <si>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</si>
  <si>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</si>
  <si>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</si>
  <si>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</si>
  <si>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</si>
  <si>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</si>
  <si>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</si>
  <si>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</si>
  <si>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</si>
  <si>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</si>
  <si>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</si>
  <si>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</si>
  <si>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</si>
  <si>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</si>
  <si>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</si>
  <si>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</si>
  <si>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</si>
  <si>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</si>
  <si>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</si>
  <si>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</si>
  <si>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</si>
  <si>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</si>
  <si>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</si>
  <si>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</si>
  <si>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</si>
  <si>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</si>
  <si>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</si>
  <si>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</si>
  <si>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</si>
  <si>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</si>
  <si>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</si>
  <si>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</si>
  <si>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</si>
  <si>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</si>
  <si>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</si>
  <si>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</si>
  <si>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</si>
  <si>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</si>
  <si>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</si>
  <si>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</si>
  <si>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</si>
  <si>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</si>
  <si>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</si>
  <si>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</si>
  <si>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</si>
  <si>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</si>
  <si>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</si>
  <si>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</si>
  <si>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</si>
  <si>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</si>
  <si>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</si>
  <si>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</si>
  <si>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</si>
  <si>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</si>
  <si>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</si>
  <si>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</si>
  <si>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</si>
  <si>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</si>
  <si>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</si>
  <si>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</si>
  <si>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</si>
  <si>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</si>
  <si>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</si>
  <si>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</si>
  <si>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</si>
  <si>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</si>
  <si>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</si>
  <si>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</si>
  <si>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</si>
  <si>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</si>
  <si>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</si>
  <si>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</si>
  <si>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</si>
  <si>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</si>
  <si>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</si>
  <si>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</si>
  <si>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</si>
  <si>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</si>
  <si>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</si>
  <si>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</si>
  <si>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</si>
  <si>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</si>
  <si>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</si>
  <si>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</si>
  <si>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</si>
  <si>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</si>
  <si>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</si>
  <si>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</si>
  <si>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</si>
  <si>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</si>
  <si>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</si>
  <si>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</si>
  <si>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</si>
  <si>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</si>
  <si>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</si>
  <si>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</si>
  <si>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</si>
  <si>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</si>
  <si>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</si>
  <si>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</si>
  <si>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</si>
  <si>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</si>
  <si>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</si>
  <si>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</si>
  <si>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</si>
  <si>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</si>
  <si>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</si>
  <si>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</si>
  <si>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</si>
  <si>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</si>
  <si>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</si>
  <si>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</si>
  <si>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</si>
  <si>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</si>
  <si>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</si>
  <si>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</si>
  <si>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</si>
  <si>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</si>
  <si>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</si>
  <si>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</si>
  <si>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</si>
  <si>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</si>
  <si>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</si>
  <si>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</si>
  <si>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</si>
  <si>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</si>
  <si>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</si>
  <si>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</si>
  <si>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</si>
  <si>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</si>
  <si>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</si>
  <si>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</si>
  <si>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</si>
  <si>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</si>
  <si>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</si>
  <si>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</si>
  <si>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</si>
  <si>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</si>
  <si>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</si>
  <si>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</si>
  <si>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</si>
  <si>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</si>
  <si>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</si>
  <si>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</si>
  <si>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</si>
  <si>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</si>
  <si>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</si>
  <si>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</si>
  <si>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</si>
  <si>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</si>
  <si>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</si>
  <si>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</si>
  <si>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</si>
  <si>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</si>
  <si>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</si>
  <si>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</si>
  <si>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</si>
  <si>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</si>
  <si>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</si>
  <si>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</si>
  <si>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</si>
  <si>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</si>
  <si>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</si>
  <si>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</si>
  <si>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</si>
  <si>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</si>
  <si>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</si>
  <si>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</si>
  <si>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</si>
  <si>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</si>
  <si>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</si>
  <si>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</si>
  <si>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</si>
  <si>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</si>
  <si>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</si>
  <si>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</si>
  <si>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</si>
  <si>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</si>
  <si>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</si>
  <si>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</si>
  <si>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</si>
  <si>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</si>
  <si>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</si>
  <si>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</si>
  <si>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</si>
  <si>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</si>
  <si>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</si>
  <si>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</si>
  <si>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</si>
  <si>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</si>
  <si>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</si>
  <si>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</si>
  <si>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</si>
  <si>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</si>
  <si>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</si>
  <si>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</si>
  <si>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</si>
  <si>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</si>
  <si>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</si>
  <si>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</si>
  <si>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</si>
  <si>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</si>
  <si>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</si>
  <si>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</si>
  <si>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</si>
  <si>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</si>
  <si>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</si>
  <si>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</si>
  <si>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</si>
  <si>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</si>
  <si>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</si>
  <si>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</si>
  <si>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</si>
  <si>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</si>
  <si>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</si>
  <si>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</si>
  <si>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</si>
  <si>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</si>
  <si>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</si>
  <si>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</si>
  <si>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</si>
  <si>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</si>
  <si>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</si>
  <si>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</si>
  <si>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</si>
  <si>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</si>
  <si>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</si>
  <si>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</si>
  <si>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</si>
  <si>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</si>
  <si>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</si>
  <si>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</si>
  <si>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</si>
  <si>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</si>
  <si>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</si>
  <si>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</si>
  <si>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</si>
  <si>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</si>
  <si>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</si>
  <si>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</si>
  <si>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</si>
  <si>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</si>
  <si>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</si>
  <si>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</si>
  <si>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</si>
  <si>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</si>
  <si>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</si>
  <si>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</si>
  <si>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</si>
  <si>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</si>
  <si>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</si>
  <si>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</si>
  <si>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</si>
  <si>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</si>
  <si>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</si>
  <si>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</si>
  <si>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</si>
  <si>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</si>
  <si>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</si>
  <si>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</si>
  <si>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</si>
  <si>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</si>
  <si>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</si>
  <si>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</si>
  <si>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</si>
  <si>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</si>
  <si>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</si>
  <si>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</si>
  <si>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</si>
  <si>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</si>
  <si>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</si>
  <si>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</si>
  <si>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</si>
  <si>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</si>
  <si>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</si>
  <si>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</si>
  <si>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</si>
  <si>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</si>
  <si>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</si>
  <si>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</si>
  <si>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</si>
  <si>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</si>
  <si>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</si>
  <si>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</si>
  <si>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</si>
  <si>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</si>
  <si>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</si>
  <si>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</si>
  <si>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</si>
  <si>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</si>
  <si>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</si>
  <si>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</si>
  <si>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</si>
  <si>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</si>
  <si>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</si>
  <si>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</si>
  <si>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</si>
  <si>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</si>
  <si>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</si>
  <si>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</si>
  <si>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</si>
  <si>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</si>
  <si>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</si>
  <si>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</si>
  <si>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</si>
  <si>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</si>
  <si>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</si>
  <si>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</si>
  <si>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</si>
  <si>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</si>
  <si>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</si>
  <si>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</si>
  <si>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</si>
  <si>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</si>
  <si>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</si>
  <si>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</si>
  <si>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</si>
  <si>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</si>
  <si>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</si>
  <si>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</si>
  <si>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</si>
  <si>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</si>
  <si>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</si>
  <si>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</si>
  <si>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</si>
  <si>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</si>
  <si>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</si>
  <si>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</si>
  <si>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</si>
  <si>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</si>
  <si>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</si>
  <si>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</si>
  <si>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</si>
  <si>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</si>
  <si>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</si>
  <si>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</si>
  <si>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</si>
  <si>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</si>
  <si>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</si>
  <si>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</si>
  <si>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</si>
  <si>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</si>
  <si>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</si>
  <si>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</si>
  <si>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</si>
  <si>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</si>
  <si>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</si>
  <si>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</si>
  <si>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</si>
  <si>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</si>
  <si>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</si>
  <si>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</si>
  <si>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</si>
  <si>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</si>
  <si>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</si>
  <si>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</si>
  <si>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</si>
  <si>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</si>
  <si>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</si>
  <si>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</si>
  <si>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</si>
  <si>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</si>
  <si>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</si>
  <si>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</si>
  <si>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</si>
  <si>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</si>
  <si>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</si>
  <si>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</si>
  <si>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</si>
  <si>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</si>
  <si>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</si>
  <si>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</si>
  <si>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</si>
  <si>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</si>
  <si>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</si>
  <si>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</si>
  <si>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</si>
  <si>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</si>
  <si>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</si>
  <si>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</si>
  <si>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</si>
  <si>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</si>
  <si>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</si>
  <si>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</si>
  <si>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</si>
  <si>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</si>
  <si>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</si>
  <si>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</si>
  <si>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</si>
  <si>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</si>
  <si>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</si>
  <si>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</si>
  <si>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</si>
  <si>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</si>
  <si>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</si>
  <si>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</si>
  <si>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</si>
  <si>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</si>
  <si>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</si>
  <si>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</si>
  <si>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</si>
  <si>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</si>
  <si>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</si>
  <si>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</si>
  <si>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</si>
  <si>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</si>
  <si>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</si>
  <si>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</si>
  <si>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</si>
  <si>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</si>
  <si>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</si>
  <si>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</si>
  <si>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</si>
  <si>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</si>
  <si>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</si>
  <si>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</si>
  <si>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</si>
  <si>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</si>
  <si>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</si>
  <si>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</si>
  <si>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</si>
  <si>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</si>
  <si>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</si>
  <si>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</si>
  <si>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</si>
  <si>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</si>
  <si>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</si>
  <si>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</si>
  <si>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</si>
  <si>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</si>
  <si>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</si>
  <si>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</si>
  <si>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</si>
  <si>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</si>
  <si>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</si>
  <si>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</si>
  <si>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</si>
  <si>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</si>
  <si>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</si>
  <si>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</si>
  <si>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</si>
  <si>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</si>
  <si>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</si>
  <si>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</si>
  <si>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</si>
  <si>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</si>
  <si>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</si>
  <si>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</si>
  <si>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</si>
  <si>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</si>
  <si>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</si>
  <si>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</si>
  <si>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</si>
  <si>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</si>
  <si>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</si>
  <si>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</si>
  <si>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</si>
  <si>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</si>
  <si>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</si>
  <si>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</si>
  <si>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</si>
  <si>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</si>
  <si>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</si>
  <si>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</si>
  <si>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</si>
  <si>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</si>
  <si>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</si>
  <si>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</si>
  <si>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</si>
  <si>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</si>
  <si>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</si>
  <si>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</si>
  <si>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</si>
  <si>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</si>
  <si>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</si>
  <si>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</si>
  <si>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</si>
  <si>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</si>
  <si>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</si>
  <si>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</si>
  <si>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</si>
  <si>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</si>
  <si>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</si>
  <si>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</si>
  <si>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</si>
  <si>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</si>
  <si>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</si>
  <si>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</si>
  <si>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</si>
  <si>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</si>
  <si>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</si>
  <si>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</si>
  <si>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</si>
  <si>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</si>
  <si>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</si>
  <si>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</si>
  <si>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</si>
  <si>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</si>
  <si>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</si>
  <si>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</si>
  <si>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</si>
  <si>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</si>
  <si>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</si>
  <si>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</si>
  <si>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</si>
  <si>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</si>
  <si>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</si>
  <si>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</si>
  <si>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</si>
  <si>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</si>
  <si>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</si>
  <si>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</si>
  <si>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</si>
  <si>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</si>
  <si>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</si>
  <si>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</si>
  <si>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</si>
  <si>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</si>
  <si>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</si>
  <si>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</si>
  <si>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</si>
  <si>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</si>
  <si>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</si>
  <si>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</si>
  <si>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</si>
  <si>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</si>
  <si>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</si>
  <si>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</si>
  <si>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</si>
  <si>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</si>
  <si>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</si>
  <si>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</si>
  <si>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</si>
  <si>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</si>
  <si>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</si>
  <si>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</si>
  <si>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</si>
  <si>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</si>
  <si>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</si>
  <si>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</si>
  <si>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</si>
  <si>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</si>
  <si>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</si>
  <si>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</si>
  <si>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</si>
  <si>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</si>
  <si>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</si>
  <si>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</si>
  <si>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</si>
  <si>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</si>
  <si>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</si>
  <si>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</si>
  <si>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</si>
  <si>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</si>
  <si>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</si>
  <si>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</si>
  <si>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</si>
  <si>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</si>
  <si>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</si>
  <si>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</si>
  <si>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</si>
  <si>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</si>
  <si>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</si>
  <si>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</si>
  <si>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</si>
  <si>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</si>
  <si>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</si>
  <si>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</si>
  <si>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</si>
  <si>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</si>
  <si>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</si>
  <si>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</si>
  <si>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</si>
  <si>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</si>
  <si>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</si>
  <si>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</si>
  <si>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</si>
  <si>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</si>
  <si>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</si>
  <si>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</si>
  <si>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</si>
  <si>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</si>
  <si>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</si>
  <si>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</si>
  <si>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</si>
  <si>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</si>
  <si>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</si>
  <si>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</si>
  <si>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</si>
  <si>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</si>
  <si>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</si>
  <si>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</si>
  <si>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</si>
  <si>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</si>
  <si>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</si>
  <si>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</si>
  <si>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</si>
  <si>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</si>
  <si>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</si>
  <si>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</si>
  <si>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</si>
  <si>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</si>
  <si>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</si>
  <si>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</si>
  <si>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</si>
  <si>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</si>
  <si>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</si>
  <si>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</si>
  <si>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</si>
  <si>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</si>
  <si>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</si>
  <si>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</si>
  <si>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</si>
  <si>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</si>
  <si>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</si>
  <si>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</si>
  <si>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</si>
  <si>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</si>
  <si>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</si>
  <si>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</si>
  <si>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</si>
  <si>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</si>
  <si>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</si>
  <si>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</si>
  <si>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</si>
  <si>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</si>
  <si>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</si>
  <si>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</si>
  <si>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</si>
  <si>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</si>
  <si>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</si>
  <si>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</si>
  <si>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</si>
  <si>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</si>
  <si>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</si>
  <si>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</si>
  <si>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</si>
  <si>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</si>
  <si>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</si>
  <si>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</si>
  <si>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</si>
  <si>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</si>
  <si>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</si>
  <si>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</si>
  <si>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</si>
  <si>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</si>
  <si>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</si>
  <si>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</si>
  <si>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</si>
  <si>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</si>
  <si>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</si>
  <si>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</si>
  <si>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</si>
  <si>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</si>
  <si>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</si>
  <si>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</si>
  <si>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</si>
  <si>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</si>
  <si>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</si>
  <si>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</si>
  <si>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</si>
  <si>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</si>
  <si>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</si>
  <si>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</si>
  <si>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</si>
  <si>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</si>
  <si>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</si>
  <si>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</si>
  <si>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</si>
  <si>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</si>
  <si>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</si>
  <si>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</si>
  <si>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</si>
  <si>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</si>
  <si>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</si>
  <si>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</si>
  <si>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</si>
  <si>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</si>
  <si>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</si>
  <si>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</si>
  <si>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</si>
  <si>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</si>
  <si>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</si>
  <si>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</si>
  <si>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</si>
  <si>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</si>
  <si>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</si>
  <si>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</si>
  <si>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</si>
  <si>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</si>
  <si>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</si>
  <si>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</si>
  <si>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</si>
  <si>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</si>
  <si>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</si>
  <si>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</si>
  <si>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</si>
  <si>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</si>
  <si>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</si>
  <si>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</si>
  <si>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</si>
  <si>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</si>
  <si>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</si>
  <si>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</si>
  <si>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</si>
  <si>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</si>
  <si>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</si>
  <si>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</si>
  <si>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</si>
  <si>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</si>
  <si>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</si>
  <si>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</si>
  <si>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</si>
  <si>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</si>
  <si>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</si>
  <si>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</si>
  <si>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</si>
  <si>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</si>
  <si>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</si>
  <si>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</si>
  <si>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</si>
  <si>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</si>
  <si>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</si>
  <si>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</si>
  <si>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</si>
  <si>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</si>
  <si>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</si>
  <si>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</si>
  <si>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</si>
  <si>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</si>
  <si>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</si>
  <si>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</si>
  <si>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</si>
  <si>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</si>
  <si>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</si>
  <si>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</si>
  <si>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</si>
  <si>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</si>
  <si>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</si>
  <si>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</si>
  <si>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</si>
  <si>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</si>
  <si>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</si>
  <si>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</si>
  <si>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</si>
  <si>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</si>
  <si>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</si>
  <si>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</si>
  <si>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</si>
  <si>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</si>
  <si>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</si>
  <si>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</si>
  <si>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</si>
  <si>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</si>
  <si>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</si>
  <si>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</si>
  <si>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</si>
  <si>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</si>
  <si>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</si>
  <si>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</si>
  <si>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</si>
  <si>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</si>
  <si>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</si>
  <si>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</si>
  <si>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</si>
  <si>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</si>
  <si>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</si>
  <si>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</si>
  <si>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</si>
  <si>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</si>
  <si>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</si>
  <si>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</si>
  <si>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</si>
  <si>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</si>
  <si>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</si>
  <si>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</si>
  <si>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</si>
  <si>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</si>
  <si>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</si>
  <si>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</si>
  <si>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</si>
  <si>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</si>
  <si>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</si>
  <si>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</si>
  <si>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</si>
  <si>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</si>
  <si>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</si>
  <si>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</si>
  <si>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</si>
  <si>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</si>
  <si>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</si>
  <si>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</si>
  <si>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</si>
  <si>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</si>
  <si>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</si>
  <si>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</si>
  <si>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</si>
  <si>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</si>
  <si>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</si>
  <si>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</si>
  <si>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</si>
  <si>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</si>
  <si>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</si>
  <si>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</si>
  <si>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</si>
  <si>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</si>
  <si>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</si>
  <si>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</si>
  <si>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</si>
  <si>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</si>
  <si>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</si>
  <si>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</si>
  <si>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</si>
  <si>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</si>
  <si>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</si>
  <si>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</si>
  <si>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</si>
  <si>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</si>
  <si>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</si>
  <si>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</si>
  <si>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</si>
  <si>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</si>
  <si>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</si>
  <si>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</si>
  <si>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</si>
  <si>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</si>
  <si>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</si>
  <si>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</si>
  <si>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</si>
  <si>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</si>
  <si>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</si>
  <si>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</si>
  <si>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</si>
  <si>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</si>
  <si>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</si>
  <si>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</si>
  <si>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</si>
  <si>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</si>
  <si>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</si>
  <si>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</si>
  <si>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</si>
  <si>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</si>
  <si>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</si>
  <si>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</si>
  <si>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</si>
  <si>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</si>
  <si>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</si>
  <si>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</si>
  <si>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</si>
  <si>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</si>
  <si>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</si>
  <si>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</si>
  <si>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</si>
  <si>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</si>
  <si>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</si>
  <si>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</si>
  <si>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</si>
  <si>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</si>
  <si>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</si>
  <si>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</si>
  <si>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</si>
  <si>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</si>
  <si>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</si>
  <si>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</si>
  <si>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</si>
  <si>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</si>
  <si>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</si>
  <si>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</si>
  <si>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</si>
  <si>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</si>
  <si>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</si>
  <si>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</si>
  <si>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</si>
  <si>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</si>
  <si>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</si>
  <si>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</si>
  <si>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</si>
  <si>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</si>
  <si>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</si>
  <si>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</si>
  <si>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</si>
  <si>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</si>
  <si>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</si>
  <si>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</si>
  <si>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</si>
  <si>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</si>
  <si>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</si>
  <si>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</si>
  <si>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</si>
  <si>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</si>
  <si>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</si>
  <si>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</si>
  <si>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</si>
  <si>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</si>
  <si>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</si>
  <si>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</si>
  <si>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</si>
  <si>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</si>
  <si>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</si>
  <si>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</si>
  <si>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</si>
  <si>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</si>
  <si>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</si>
  <si>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</si>
  <si>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</si>
  <si>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</si>
  <si>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</si>
  <si>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</si>
  <si>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</si>
  <si>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</si>
  <si>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</si>
  <si>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</si>
  <si>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</si>
  <si>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</si>
  <si>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</si>
  <si>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</si>
  <si>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</si>
  <si>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</si>
  <si>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</si>
  <si>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</si>
  <si>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</si>
  <si>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</si>
  <si>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</si>
  <si>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</si>
  <si>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</si>
  <si>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</si>
  <si>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</si>
  <si>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</si>
  <si>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</si>
  <si>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</si>
  <si>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</si>
  <si>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</si>
  <si>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</si>
  <si>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</si>
  <si>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</si>
  <si>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</si>
  <si>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</si>
  <si>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</si>
  <si>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</si>
  <si>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</si>
  <si>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</si>
  <si>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</si>
  <si>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</si>
  <si>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</si>
  <si>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</si>
  <si>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</si>
  <si>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</si>
  <si>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</si>
  <si>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</si>
  <si>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</si>
  <si>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</si>
  <si>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</si>
  <si>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</si>
  <si>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</si>
  <si>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</si>
  <si>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</si>
  <si>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</si>
  <si>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</si>
  <si>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</si>
  <si>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</si>
  <si>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</si>
  <si>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</si>
  <si>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</si>
  <si>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</si>
  <si>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</si>
  <si>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</si>
  <si>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</si>
  <si>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</si>
  <si>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</si>
  <si>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</si>
  <si>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</si>
  <si>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</si>
  <si>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</si>
  <si>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</si>
  <si>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</si>
  <si>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</si>
  <si>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</si>
  <si>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</si>
  <si>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</si>
  <si>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</si>
  <si>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</si>
  <si>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</si>
  <si>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</si>
  <si>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</si>
  <si>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</si>
  <si>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</si>
  <si>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</si>
  <si>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</si>
  <si>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</si>
  <si>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</si>
  <si>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</si>
  <si>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</si>
  <si>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</si>
  <si>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</si>
  <si>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</si>
  <si>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</si>
  <si>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</si>
  <si>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</si>
  <si>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</si>
  <si>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</si>
  <si>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</si>
  <si>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</si>
  <si>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</si>
  <si>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</si>
  <si>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</si>
  <si>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</si>
  <si>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</si>
  <si>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</si>
  <si>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</si>
  <si>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</si>
  <si>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</si>
  <si>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</si>
  <si>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</si>
  <si>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</si>
  <si>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</si>
  <si>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</si>
  <si>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</si>
  <si>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</si>
  <si>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</si>
  <si>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</si>
  <si>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</si>
  <si>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</si>
  <si>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</si>
  <si>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</si>
  <si>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</si>
  <si>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</si>
  <si>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</si>
  <si>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</si>
  <si>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</si>
  <si>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</si>
  <si>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</si>
  <si>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</si>
  <si>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</si>
  <si>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</si>
  <si>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</si>
  <si>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</si>
  <si>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</si>
  <si>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</si>
  <si>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</si>
  <si>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</si>
  <si>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</si>
  <si>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</si>
  <si>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</si>
  <si>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</si>
  <si>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</si>
  <si>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</si>
  <si>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</si>
  <si>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</si>
  <si>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</si>
  <si>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</si>
  <si>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</si>
  <si>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</si>
  <si>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</si>
  <si>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</si>
  <si>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</si>
  <si>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</si>
  <si>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</si>
  <si>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</si>
  <si>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</si>
  <si>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</si>
  <si>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</si>
  <si>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</si>
  <si>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</si>
  <si>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</si>
  <si>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</si>
  <si>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</si>
  <si>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</si>
  <si>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</si>
  <si>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</si>
  <si>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</si>
  <si>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</si>
  <si>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</si>
  <si>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</si>
  <si>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</si>
  <si>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</si>
  <si>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</si>
  <si>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</si>
  <si>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</si>
  <si>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</si>
  <si>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</si>
  <si>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</si>
  <si>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</si>
  <si>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</si>
  <si>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</si>
  <si>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</si>
  <si>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</si>
  <si>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</si>
  <si>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</si>
  <si>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</si>
  <si>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</si>
  <si>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</si>
  <si>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</si>
  <si>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</si>
  <si>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</si>
  <si>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</si>
  <si>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</si>
  <si>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</si>
  <si>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</si>
  <si>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</si>
  <si>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</si>
  <si>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</si>
  <si>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</si>
  <si>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</si>
  <si>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</si>
  <si>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</si>
  <si>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</si>
  <si>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</si>
  <si>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</si>
  <si>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</si>
  <si>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</si>
  <si>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</si>
  <si>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</si>
  <si>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</si>
  <si>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</si>
  <si>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</si>
  <si>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</si>
  <si>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</si>
  <si>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</si>
  <si>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</si>
  <si>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</si>
  <si>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</si>
  <si>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</si>
  <si>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</si>
  <si>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</si>
  <si>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</si>
  <si>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</si>
  <si>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</si>
  <si>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</si>
  <si>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</si>
  <si>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</si>
  <si>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</si>
  <si>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</si>
  <si>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</si>
  <si>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</si>
  <si>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</si>
  <si>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</si>
  <si>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</si>
  <si>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</si>
  <si>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</si>
  <si>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</si>
  <si>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</si>
  <si>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</si>
  <si>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</si>
  <si>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</si>
  <si>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</si>
  <si>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</si>
  <si>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</si>
  <si>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</si>
  <si>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</si>
  <si>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</si>
  <si>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</si>
  <si>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</si>
  <si>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</si>
  <si>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</si>
  <si>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</si>
  <si>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</si>
  <si>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</si>
  <si>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</si>
  <si>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</si>
  <si>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</si>
  <si>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</si>
  <si>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</si>
  <si>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</si>
  <si>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</si>
  <si>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</si>
  <si>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</si>
  <si>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</si>
  <si>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</si>
  <si>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</si>
  <si>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</si>
  <si>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</si>
  <si>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</si>
  <si>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</si>
  <si>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</si>
  <si>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</si>
  <si>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</si>
  <si>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</si>
  <si>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</si>
  <si>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</si>
  <si>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</si>
  <si>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</si>
  <si>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</si>
  <si>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</si>
  <si>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</si>
  <si>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</si>
  <si>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</si>
  <si>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</si>
  <si>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</si>
  <si>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</si>
  <si>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</si>
  <si>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</si>
  <si>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</si>
  <si>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</si>
  <si>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</si>
  <si>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</si>
  <si>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</si>
  <si>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</si>
  <si>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</si>
  <si>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</si>
  <si>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</si>
  <si>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</si>
  <si>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</si>
  <si>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</si>
  <si>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</si>
  <si>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</si>
  <si>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</si>
  <si>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</si>
  <si>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</si>
  <si>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</si>
  <si>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</si>
  <si>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</si>
  <si>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</si>
  <si>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</si>
  <si>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</si>
  <si>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</si>
  <si>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</si>
  <si>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</si>
  <si>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</si>
  <si>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</si>
  <si>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</si>
  <si>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</si>
  <si>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</si>
  <si>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</si>
  <si>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</si>
  <si>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</si>
  <si>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</si>
  <si>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</si>
  <si>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</si>
  <si>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</si>
  <si>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</si>
  <si>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</si>
  <si>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</si>
  <si>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</si>
  <si>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</si>
  <si>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</si>
  <si>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</si>
  <si>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</si>
  <si>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</si>
  <si>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</si>
  <si>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</si>
  <si>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</si>
  <si>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</si>
  <si>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</si>
  <si>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</si>
  <si>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</si>
  <si>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</si>
  <si>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</si>
  <si>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</si>
  <si>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</si>
  <si>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</si>
  <si>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</si>
  <si>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</si>
  <si>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</si>
  <si>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</si>
  <si>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</si>
  <si>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</si>
  <si>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</si>
  <si>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</si>
  <si>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</si>
  <si>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</si>
  <si>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</si>
  <si>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</si>
  <si>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</si>
  <si>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</si>
  <si>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</si>
  <si>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</si>
  <si>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</si>
  <si>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</si>
  <si>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</si>
  <si>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</si>
  <si>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</si>
  <si>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</si>
  <si>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</si>
  <si>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</si>
  <si>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</si>
  <si>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</si>
  <si>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</si>
  <si>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</si>
  <si>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</si>
  <si>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</si>
  <si>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</si>
  <si>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</si>
  <si>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</si>
  <si>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</si>
  <si>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</si>
  <si>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</si>
  <si>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</si>
  <si>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</si>
  <si>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</si>
  <si>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</si>
  <si>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</si>
  <si>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</si>
  <si>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</si>
  <si>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</si>
  <si>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</si>
  <si>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</si>
  <si>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</si>
  <si>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</si>
  <si>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</si>
  <si>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</si>
  <si>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</si>
  <si>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</si>
  <si>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</si>
  <si>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</si>
  <si>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</si>
  <si>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</si>
  <si>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</si>
  <si>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</si>
  <si>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</si>
  <si>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</si>
  <si>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</si>
  <si>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</si>
  <si>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</si>
  <si>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</si>
  <si>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</si>
  <si>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</si>
  <si>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</si>
  <si>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</si>
  <si>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</si>
  <si>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</si>
  <si>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</si>
  <si>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</si>
  <si>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</si>
  <si>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</si>
  <si>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</si>
  <si>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</si>
  <si>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</si>
  <si>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</si>
  <si>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</si>
  <si>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</si>
  <si>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</si>
  <si>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</si>
  <si>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</si>
  <si>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</si>
  <si>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</si>
  <si>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</si>
  <si>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</si>
  <si>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</si>
  <si>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</si>
  <si>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</si>
  <si>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</si>
  <si>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</si>
  <si>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</si>
  <si>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</si>
  <si>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</si>
  <si>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</si>
  <si>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</si>
  <si>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</si>
  <si>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</si>
  <si>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</si>
  <si>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</si>
  <si>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</si>
  <si>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</si>
  <si>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</si>
  <si>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</si>
  <si>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</si>
  <si>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</si>
  <si>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</si>
  <si>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</si>
  <si>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</si>
  <si>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</si>
  <si>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</si>
  <si>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</si>
  <si>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</si>
  <si>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</si>
  <si>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</si>
  <si>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</si>
  <si>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</si>
  <si>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</si>
  <si>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</si>
  <si>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</si>
  <si>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</si>
  <si>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</si>
  <si>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</si>
  <si>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</si>
  <si>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</si>
  <si>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</si>
  <si>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</si>
  <si>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</si>
  <si>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</si>
  <si>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</si>
  <si>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</si>
  <si>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</si>
  <si>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</si>
  <si>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</si>
  <si>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</si>
  <si>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</si>
  <si>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</si>
  <si>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</si>
  <si>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</si>
  <si>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</si>
  <si>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</si>
  <si>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</si>
  <si>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</si>
  <si>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</si>
  <si>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</si>
  <si>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</si>
  <si>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</si>
  <si>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</si>
  <si>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</si>
  <si>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</si>
  <si>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</si>
  <si>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</si>
  <si>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</si>
  <si>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</si>
  <si>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</si>
  <si>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</si>
  <si>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</si>
  <si>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</si>
  <si>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</si>
  <si>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</si>
  <si>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</si>
  <si>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</si>
  <si>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</si>
  <si>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</si>
  <si>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</si>
  <si>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</si>
  <si>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</si>
  <si>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</si>
  <si>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</si>
  <si>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</si>
  <si>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</si>
  <si>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</si>
  <si>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</si>
  <si>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</si>
  <si>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</si>
  <si>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</si>
  <si>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</si>
  <si>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</si>
  <si>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</si>
  <si>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</si>
  <si>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</si>
  <si>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</si>
  <si>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</si>
  <si>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</si>
  <si>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</si>
  <si>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</si>
  <si>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</si>
  <si>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</si>
  <si>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</si>
  <si>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</si>
  <si>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</si>
  <si>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</si>
  <si>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</si>
  <si>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</si>
  <si>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</si>
  <si>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</si>
  <si>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</si>
  <si>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</si>
  <si>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</si>
  <si>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</si>
  <si>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</si>
  <si>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</si>
  <si>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</si>
  <si>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</si>
  <si>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</si>
  <si>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</si>
  <si>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</si>
  <si>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</si>
  <si>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</si>
  <si>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</si>
  <si>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</si>
  <si>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</si>
  <si>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</si>
  <si>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</si>
  <si>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</si>
  <si>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</si>
  <si>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</si>
  <si>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</si>
  <si>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</si>
  <si>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</si>
  <si>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</si>
  <si>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</si>
  <si>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</si>
  <si>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</si>
  <si>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</si>
  <si>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</si>
  <si>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</si>
  <si>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</si>
  <si>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</si>
  <si>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</si>
  <si>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</si>
  <si>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</si>
  <si>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</si>
  <si>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</si>
  <si>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</si>
  <si>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</si>
  <si>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</si>
  <si>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</si>
  <si>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</si>
  <si>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</si>
  <si>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</si>
  <si>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</si>
  <si>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</si>
  <si>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</si>
  <si>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</si>
  <si>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</si>
  <si>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</si>
  <si>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</si>
  <si>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</si>
  <si>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</si>
  <si>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</si>
  <si>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</si>
  <si>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</si>
  <si>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</si>
  <si>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</si>
  <si>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</si>
  <si>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</si>
  <si>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</si>
  <si>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</si>
  <si>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</si>
  <si>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</si>
  <si>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</si>
  <si>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</si>
  <si>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</si>
  <si>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</si>
  <si>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</si>
  <si>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</si>
  <si>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</si>
  <si>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</si>
  <si>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</si>
  <si>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</si>
  <si>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</si>
  <si>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</si>
  <si>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</si>
  <si>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</si>
  <si>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</si>
  <si>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</si>
  <si>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</si>
  <si>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</si>
  <si>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</si>
  <si>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</si>
  <si>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</si>
  <si>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</si>
  <si>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</si>
  <si>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</si>
  <si>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</si>
  <si>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</si>
  <si>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</si>
  <si>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</si>
  <si>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</si>
  <si>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</si>
  <si>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</si>
  <si>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</si>
  <si>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</si>
  <si>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</si>
  <si>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</si>
  <si>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</si>
  <si>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</si>
  <si>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</si>
  <si>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</si>
  <si>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</si>
  <si>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</si>
  <si>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</si>
  <si>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</si>
  <si>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</si>
  <si>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</si>
  <si>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</si>
  <si>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</si>
  <si>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</si>
  <si>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</si>
  <si>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</si>
  <si>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</si>
  <si>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</si>
  <si>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</si>
  <si>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</si>
  <si>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</si>
  <si>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</si>
  <si>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</si>
  <si>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</si>
  <si>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</si>
  <si>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</si>
  <si>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</si>
  <si>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</si>
  <si>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</si>
  <si>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</si>
  <si>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</si>
  <si>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</si>
  <si>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</si>
  <si>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</si>
  <si>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</si>
  <si>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</si>
  <si>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</si>
  <si>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</si>
  <si>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</si>
  <si>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</si>
  <si>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</si>
  <si>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</si>
  <si>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</si>
  <si>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</si>
  <si>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</si>
  <si>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</si>
  <si>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</si>
  <si>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</si>
  <si>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</si>
  <si>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</si>
  <si>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</si>
  <si>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</si>
  <si>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</si>
  <si>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</si>
  <si>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</si>
  <si>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</si>
  <si>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</si>
  <si>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</si>
  <si>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</si>
  <si>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</si>
  <si>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</si>
  <si>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</si>
  <si>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</si>
  <si>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</si>
  <si>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</si>
  <si>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</si>
  <si>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</si>
  <si>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</si>
  <si>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</si>
  <si>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</si>
  <si>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</si>
  <si>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</si>
  <si>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</si>
  <si>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</si>
  <si>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</si>
  <si>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</si>
  <si>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</si>
  <si>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</si>
  <si>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</si>
  <si>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</si>
  <si>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</si>
  <si>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</si>
  <si>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</si>
  <si>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</si>
  <si>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</si>
  <si>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</si>
  <si>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</si>
  <si>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</si>
  <si>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</si>
  <si>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</si>
  <si>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</si>
  <si>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</si>
  <si>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</si>
  <si>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</si>
  <si>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</si>
  <si>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</si>
  <si>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</si>
  <si>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</si>
  <si>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</si>
  <si>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</si>
  <si>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</si>
  <si>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</si>
  <si>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</si>
  <si>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</si>
  <si>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</si>
  <si>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</si>
  <si>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</si>
  <si>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</si>
  <si>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</si>
  <si>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</si>
  <si>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</si>
  <si>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</si>
  <si>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</si>
  <si>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</si>
  <si>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</si>
  <si>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</si>
  <si>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</si>
  <si>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</si>
  <si>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</si>
  <si>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</si>
  <si>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</si>
  <si>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</si>
  <si>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</si>
  <si>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</si>
  <si>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</si>
  <si>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</si>
  <si>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</si>
  <si>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</si>
  <si>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</si>
  <si>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</si>
  <si>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</si>
  <si>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</si>
  <si>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</si>
  <si>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</si>
  <si>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</si>
  <si>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</si>
  <si>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</si>
  <si>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</si>
  <si>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</si>
  <si>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</si>
  <si>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</si>
  <si>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</si>
  <si>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</si>
  <si>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</si>
  <si>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</si>
  <si>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</si>
  <si>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</si>
  <si>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</si>
  <si>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</si>
  <si>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</si>
  <si>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</si>
  <si>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</si>
  <si>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</si>
  <si>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</si>
  <si>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</si>
  <si>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</si>
  <si>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</si>
  <si>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</si>
  <si>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</si>
  <si>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</si>
  <si>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</si>
  <si>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</si>
  <si>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</si>
  <si>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</si>
  <si>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</si>
  <si>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</si>
  <si>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</si>
  <si>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</si>
  <si>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</si>
  <si>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</si>
  <si>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</si>
  <si>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</si>
  <si>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</si>
  <si>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</si>
  <si>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</si>
  <si>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</si>
  <si>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</si>
  <si>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</si>
  <si>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</si>
  <si>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</si>
  <si>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</si>
  <si>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</si>
  <si>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</si>
  <si>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</si>
  <si>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</si>
  <si>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</si>
  <si>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</si>
  <si>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</si>
  <si>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</si>
  <si>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</si>
  <si>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</si>
  <si>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</si>
  <si>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</si>
  <si>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</si>
  <si>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</si>
  <si>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</si>
  <si>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</si>
  <si>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</si>
  <si>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</si>
  <si>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</si>
  <si>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</si>
  <si>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</si>
  <si>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</si>
  <si>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</si>
  <si>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</si>
  <si>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</si>
  <si>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</si>
  <si>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</si>
  <si>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</si>
  <si>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</si>
  <si>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</si>
  <si>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</si>
  <si>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</si>
  <si>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</si>
  <si>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</si>
  <si>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</si>
  <si>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</si>
  <si>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</si>
  <si>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</si>
  <si>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</si>
  <si>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</si>
  <si>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</si>
  <si>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</si>
  <si>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</si>
  <si>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</si>
  <si>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</si>
  <si>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</si>
  <si>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</si>
  <si>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</si>
  <si>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</si>
  <si>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</si>
  <si>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</si>
  <si>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</si>
  <si>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</si>
  <si>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</si>
  <si>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</si>
  <si>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</si>
  <si>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</si>
  <si>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</si>
  <si>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</si>
  <si>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</si>
  <si>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</si>
  <si>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</si>
  <si>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</si>
  <si>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</si>
  <si>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</si>
  <si>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</si>
  <si>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</si>
  <si>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</si>
  <si>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</si>
  <si>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</si>
  <si>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</si>
  <si>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</si>
  <si>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</si>
  <si>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</si>
  <si>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</si>
  <si>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</si>
  <si>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</si>
  <si>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</si>
  <si>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</si>
  <si>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</si>
  <si>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</si>
  <si>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</si>
  <si>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</si>
  <si>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</si>
  <si>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</si>
  <si>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</si>
  <si>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</si>
  <si>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</si>
  <si>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</si>
  <si>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</si>
  <si>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</si>
  <si>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</si>
  <si>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</si>
  <si>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</si>
  <si>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</si>
  <si>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</si>
  <si>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</si>
  <si>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</si>
  <si>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</si>
  <si>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</si>
  <si>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</si>
  <si>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</si>
  <si>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</si>
  <si>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</si>
  <si>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</si>
  <si>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</si>
  <si>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</si>
  <si>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</si>
  <si>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</si>
  <si>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</si>
  <si>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</si>
  <si>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</si>
  <si>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</si>
  <si>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</si>
  <si>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</si>
  <si>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</si>
  <si>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</si>
  <si>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</si>
  <si>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</si>
  <si>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</si>
  <si>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</si>
  <si>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</si>
  <si>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</si>
  <si>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</si>
  <si>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</si>
  <si>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</si>
  <si>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</si>
  <si>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</si>
  <si>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</si>
  <si>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</si>
  <si>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</si>
  <si>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</si>
  <si>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</si>
  <si>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</si>
  <si>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</si>
  <si>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</si>
  <si>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</si>
  <si>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</si>
  <si>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</si>
  <si>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</si>
  <si>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</si>
  <si>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</si>
  <si>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</si>
  <si>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</si>
  <si>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</si>
  <si>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</si>
  <si>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</si>
  <si>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</si>
  <si>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</si>
  <si>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</si>
  <si>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</si>
  <si>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</si>
  <si>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</si>
  <si>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</si>
  <si>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</si>
  <si>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</si>
  <si>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</si>
  <si>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</si>
  <si>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</si>
  <si>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</si>
  <si>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</si>
  <si>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</si>
  <si>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</si>
  <si>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</si>
  <si>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</si>
  <si>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</si>
  <si>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</si>
  <si>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</si>
  <si>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</si>
  <si>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</si>
  <si>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</si>
  <si>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</si>
  <si>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</si>
  <si>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</si>
  <si>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</si>
  <si>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</si>
  <si>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</si>
  <si>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</si>
  <si>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</si>
  <si>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</si>
  <si>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</si>
  <si>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</si>
  <si>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</si>
  <si>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</si>
  <si>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</si>
  <si>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</si>
  <si>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</si>
  <si>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</si>
  <si>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</si>
  <si>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</si>
  <si>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</si>
  <si>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</si>
  <si>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</si>
  <si>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</si>
  <si>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</si>
  <si>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</si>
  <si>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</si>
  <si>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</si>
  <si>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</si>
  <si>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</si>
  <si>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</si>
  <si>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</si>
  <si>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</si>
  <si>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</si>
  <si>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</si>
  <si>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</si>
  <si>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</si>
  <si>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</si>
  <si>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</si>
  <si>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</si>
  <si>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</si>
  <si>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</si>
  <si>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</si>
  <si>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</si>
  <si>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</si>
  <si>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</si>
  <si>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</si>
  <si>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</si>
  <si>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</si>
  <si>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</si>
  <si>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</si>
  <si>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</si>
  <si>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</si>
  <si>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</si>
  <si>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</si>
  <si>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</si>
  <si>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</si>
  <si>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</si>
  <si>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</si>
  <si>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</si>
  <si>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</si>
  <si>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</si>
  <si>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</si>
  <si>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</si>
  <si>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</si>
  <si>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</si>
  <si>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</si>
  <si>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</si>
  <si>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</si>
  <si>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</si>
  <si>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</si>
  <si>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</si>
  <si>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</si>
  <si>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</si>
  <si>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</si>
  <si>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</si>
  <si>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</si>
  <si>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</si>
  <si>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</si>
  <si>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</si>
  <si>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</si>
  <si>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</si>
  <si>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</si>
  <si>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</si>
  <si>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</si>
  <si>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</si>
  <si>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</si>
  <si>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</si>
  <si>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</si>
  <si>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</si>
  <si>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</si>
  <si>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</si>
  <si>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</si>
  <si>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</si>
  <si>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</si>
  <si>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</si>
  <si>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</si>
  <si>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</si>
  <si>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</si>
  <si>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</si>
  <si>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</si>
  <si>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</si>
  <si>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</si>
  <si>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</si>
  <si>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</si>
  <si>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</si>
  <si>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</si>
  <si>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</si>
  <si>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</si>
  <si>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</si>
  <si>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</si>
  <si>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</si>
  <si>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</si>
  <si>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</si>
  <si>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</si>
  <si>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</si>
  <si>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</si>
  <si>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</si>
  <si>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</si>
  <si>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</si>
  <si>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</si>
  <si>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</si>
  <si>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</si>
  <si>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</si>
  <si>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</si>
  <si>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</si>
  <si>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</si>
  <si>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</si>
  <si>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</si>
  <si>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</si>
  <si>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</si>
  <si>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</si>
  <si>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</si>
  <si>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</si>
  <si>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</si>
  <si>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</si>
  <si>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</si>
  <si>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</si>
  <si>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</si>
  <si>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</si>
  <si>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</si>
  <si>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</si>
  <si>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</si>
  <si>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</si>
  <si>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</si>
  <si>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</si>
  <si>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</si>
  <si>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</si>
  <si>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</si>
  <si>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</si>
  <si>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</si>
  <si>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</si>
  <si>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</si>
  <si>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</si>
  <si>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</si>
  <si>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</si>
  <si>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</si>
  <si>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</si>
  <si>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</si>
  <si>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</si>
  <si>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</si>
  <si>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</si>
  <si>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</si>
  <si>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</si>
  <si>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</si>
  <si>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</si>
  <si>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</si>
  <si>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</si>
  <si>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</si>
  <si>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</si>
  <si>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</si>
  <si>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</si>
  <si>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</si>
  <si>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</si>
  <si>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</si>
  <si>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</si>
  <si>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</si>
  <si>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</si>
  <si>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</si>
  <si>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</si>
  <si>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</si>
  <si>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</si>
  <si>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</si>
  <si>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</si>
  <si>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</si>
  <si>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</si>
  <si>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</si>
  <si>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</si>
  <si>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</si>
  <si>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</si>
  <si>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</si>
  <si>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</si>
  <si>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</si>
  <si>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</si>
  <si>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</si>
  <si>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</si>
  <si>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</si>
  <si>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</si>
  <si>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</si>
  <si>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</si>
  <si>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</si>
  <si>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</si>
  <si>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</si>
  <si>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</si>
  <si>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</si>
  <si>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</si>
  <si>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</si>
  <si>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</si>
  <si>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</si>
  <si>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</si>
  <si>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</si>
  <si>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</si>
  <si>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</si>
  <si>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</si>
  <si>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</si>
  <si>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</si>
  <si>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</si>
  <si>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</si>
  <si>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</si>
  <si>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</si>
  <si>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</si>
  <si>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</si>
  <si>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</si>
  <si>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</si>
  <si>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</si>
  <si>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</si>
  <si>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</si>
  <si>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</si>
  <si>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</si>
  <si>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</si>
  <si>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</si>
  <si>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</si>
  <si>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</si>
  <si>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</si>
  <si>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</si>
  <si>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</si>
  <si>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</si>
  <si>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</si>
  <si>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</si>
  <si>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</si>
  <si>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</si>
  <si>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</si>
  <si>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</si>
  <si>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</si>
  <si>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</si>
  <si>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</si>
  <si>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</si>
  <si>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</si>
  <si>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</si>
  <si>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</si>
  <si>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</si>
  <si>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</si>
  <si>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</si>
  <si>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</si>
  <si>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</si>
  <si>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</si>
  <si>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</si>
  <si>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</si>
  <si>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</si>
  <si>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</si>
  <si>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</si>
  <si>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</si>
  <si>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</si>
  <si>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</si>
  <si>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</si>
  <si>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</si>
  <si>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</si>
  <si>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</si>
  <si>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</si>
  <si>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</si>
  <si>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</si>
  <si>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</si>
  <si>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</si>
  <si>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</si>
  <si>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</si>
  <si>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</si>
  <si>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</si>
  <si>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</si>
  <si>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</si>
  <si>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</si>
  <si>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</si>
  <si>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</si>
  <si>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</si>
  <si>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</si>
  <si>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</si>
  <si>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</si>
  <si>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</si>
  <si>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</si>
  <si>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</si>
  <si>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</si>
  <si>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</si>
  <si>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</si>
  <si>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</si>
  <si>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</si>
  <si>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</si>
  <si>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</si>
  <si>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</si>
  <si>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</si>
  <si>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</si>
  <si>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</si>
  <si>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</si>
  <si>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</si>
  <si>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</si>
  <si>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</si>
  <si>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</si>
  <si>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</si>
  <si>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</si>
  <si>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</si>
  <si>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</si>
  <si>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</si>
  <si>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</si>
  <si>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</si>
  <si>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</si>
  <si>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</si>
  <si>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</si>
  <si>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</si>
  <si>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</si>
  <si>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</si>
  <si>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</si>
  <si>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</si>
  <si>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</si>
  <si>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</si>
  <si>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</si>
  <si>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</si>
  <si>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</si>
  <si>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</si>
  <si>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</si>
  <si>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</si>
  <si>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</si>
  <si>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</si>
  <si>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</si>
  <si>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</si>
  <si>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</si>
  <si>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</si>
  <si>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</si>
  <si>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</si>
  <si>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</si>
  <si>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</si>
  <si>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</si>
  <si>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</si>
  <si>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</si>
  <si>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</si>
  <si>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</si>
  <si>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</si>
  <si>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</si>
  <si>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</si>
  <si>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</si>
  <si>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</si>
  <si>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</si>
  <si>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</si>
  <si>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</si>
  <si>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</si>
  <si>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</si>
  <si>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</si>
  <si>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</si>
  <si>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</si>
  <si>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</si>
  <si>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</si>
  <si>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</si>
  <si>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</si>
  <si>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</si>
  <si>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</si>
  <si>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</si>
  <si>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</si>
  <si>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</si>
  <si>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</si>
  <si>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</si>
  <si>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</si>
  <si>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</si>
  <si>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</si>
  <si>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</si>
  <si>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</si>
  <si>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</si>
  <si>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</si>
  <si>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</si>
  <si>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</si>
  <si>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</si>
  <si>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</si>
  <si>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</si>
  <si>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</si>
  <si>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</si>
  <si>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</si>
  <si>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</si>
  <si>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</si>
  <si>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</si>
  <si>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</si>
  <si>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</si>
  <si>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</si>
  <si>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</si>
  <si>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</si>
  <si>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</si>
  <si>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</si>
  <si>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</si>
  <si>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</si>
  <si>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</si>
  <si>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</si>
  <si>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</si>
  <si>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</si>
  <si>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</si>
  <si>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</si>
  <si>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</si>
  <si>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</si>
  <si>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</si>
  <si>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</si>
  <si>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</si>
  <si>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</si>
  <si>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</si>
  <si>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</si>
  <si>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</si>
  <si>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</si>
  <si>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</si>
  <si>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</si>
  <si>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</si>
  <si>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</si>
  <si>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</si>
  <si>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</si>
  <si>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</si>
  <si>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</si>
  <si>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</si>
  <si>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</si>
  <si>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</si>
  <si>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</si>
  <si>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</si>
  <si>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</si>
  <si>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</si>
  <si>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</si>
  <si>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</si>
  <si>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</si>
  <si>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</si>
  <si>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</si>
  <si>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</si>
  <si>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</si>
  <si>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</si>
  <si>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</si>
  <si>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</si>
  <si>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</si>
  <si>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</si>
  <si>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</si>
  <si>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</si>
  <si>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</si>
  <si>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</si>
  <si>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</si>
  <si>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</si>
  <si>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</si>
  <si>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</si>
  <si>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</si>
  <si>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</si>
  <si>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</si>
  <si>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</si>
  <si>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</si>
  <si>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</si>
  <si>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</si>
  <si>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</si>
  <si>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</si>
  <si>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</si>
  <si>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</si>
  <si>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</si>
  <si>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</si>
  <si>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</si>
  <si>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</si>
  <si>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</si>
  <si>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</si>
  <si>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</si>
  <si>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</si>
  <si>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</si>
  <si>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</si>
  <si>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</si>
  <si>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</si>
  <si>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</si>
  <si>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</si>
  <si>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</si>
  <si>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</si>
  <si>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</si>
  <si>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</si>
  <si>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</si>
  <si>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</si>
  <si>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</si>
  <si>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</si>
  <si>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</si>
  <si>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</si>
  <si>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</si>
  <si>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</si>
  <si>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</si>
  <si>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</si>
  <si>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</si>
  <si>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</si>
  <si>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</si>
  <si>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</si>
  <si>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</si>
  <si>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</si>
  <si>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</si>
  <si>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</si>
  <si>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</si>
  <si>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</si>
  <si>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</si>
  <si>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</si>
  <si>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</si>
  <si>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</si>
  <si>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</si>
  <si>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</si>
  <si>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</si>
  <si>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</si>
  <si>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</si>
  <si>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</si>
  <si>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</si>
  <si>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</si>
  <si>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</si>
  <si>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</si>
  <si>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</si>
  <si>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</si>
  <si>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</si>
  <si>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</si>
  <si>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</si>
  <si>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</si>
  <si>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</si>
  <si>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</si>
  <si>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</si>
  <si>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</si>
  <si>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</si>
  <si>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</si>
  <si>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</si>
  <si>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</si>
  <si>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</si>
  <si>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</si>
  <si>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</si>
  <si>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</si>
  <si>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</si>
  <si>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</si>
  <si>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</si>
  <si>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</si>
  <si>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</si>
  <si>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</si>
  <si>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</si>
  <si>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</si>
  <si>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</si>
  <si>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</si>
  <si>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</si>
  <si>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</si>
  <si>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</si>
  <si>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</si>
  <si>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</si>
  <si>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</si>
  <si>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</si>
  <si>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</si>
  <si>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</si>
  <si>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</si>
  <si>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</si>
  <si>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</si>
  <si>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</si>
  <si>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</si>
  <si>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</si>
  <si>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</si>
  <si>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</si>
  <si>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</si>
  <si>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</si>
  <si>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</si>
  <si>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</si>
  <si>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</si>
  <si>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</si>
  <si>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</si>
  <si>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</si>
  <si>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</si>
  <si>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</si>
  <si>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</si>
  <si>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</si>
  <si>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</si>
  <si>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</si>
  <si>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</si>
  <si>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</si>
  <si>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</si>
  <si>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</si>
  <si>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</si>
  <si>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</si>
  <si>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</si>
  <si>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</si>
  <si>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</si>
  <si>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</si>
  <si>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</si>
  <si>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</si>
  <si>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</si>
  <si>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</si>
  <si>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</si>
  <si>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</si>
  <si>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</si>
  <si>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</si>
  <si>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</si>
  <si>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</si>
  <si>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</si>
  <si>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</si>
  <si>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</si>
  <si>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</si>
  <si>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</si>
  <si>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</si>
  <si>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</si>
  <si>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</si>
  <si>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</si>
  <si>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</si>
  <si>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</si>
  <si>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</si>
  <si>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</si>
  <si>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</si>
  <si>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</si>
  <si>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</si>
  <si>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</si>
  <si>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</si>
  <si>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</si>
  <si>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</si>
  <si>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</si>
  <si>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</si>
  <si>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</si>
  <si>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</si>
  <si>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</si>
  <si>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</si>
  <si>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</si>
  <si>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</si>
  <si>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</si>
  <si>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</si>
  <si>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</si>
  <si>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</si>
  <si>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</si>
  <si>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</si>
  <si>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</si>
  <si>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</si>
  <si>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</si>
  <si>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</si>
  <si>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</si>
  <si>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</si>
  <si>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</si>
  <si>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</si>
  <si>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</si>
  <si>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</si>
  <si>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</si>
  <si>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</si>
  <si>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</si>
  <si>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</si>
  <si>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</si>
  <si>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</si>
  <si>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</si>
  <si>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</si>
  <si>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</si>
  <si>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</si>
  <si>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</si>
  <si>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</si>
  <si>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</si>
  <si>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</si>
  <si>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</si>
  <si>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</si>
  <si>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</si>
  <si>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</si>
  <si>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</si>
  <si>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</si>
  <si>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</si>
  <si>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</si>
  <si>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</si>
  <si>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</si>
  <si>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</si>
  <si>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</si>
  <si>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</si>
  <si>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</si>
  <si>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</si>
  <si>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</si>
  <si>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</si>
  <si>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</si>
  <si>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</si>
  <si>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</si>
  <si>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</si>
  <si>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</si>
  <si>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</si>
  <si>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</si>
  <si>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</si>
  <si>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</si>
  <si>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</si>
  <si>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</si>
  <si>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</si>
  <si>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</si>
  <si>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</si>
  <si>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</si>
  <si>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</si>
  <si>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</si>
  <si>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</si>
  <si>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</si>
  <si>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</si>
  <si>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</si>
  <si>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</si>
  <si>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</si>
  <si>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</si>
  <si>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</si>
  <si>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</si>
  <si>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</si>
  <si>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</si>
  <si>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</si>
  <si>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</si>
  <si>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</si>
  <si>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</si>
  <si>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</si>
  <si>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</si>
  <si>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</si>
  <si>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</si>
  <si>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</si>
  <si>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</si>
  <si>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</si>
  <si>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</si>
  <si>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</si>
  <si>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</si>
  <si>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</si>
  <si>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</si>
  <si>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</si>
  <si>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</si>
  <si>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</si>
  <si>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</si>
  <si>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</si>
  <si>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</si>
  <si>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</si>
  <si>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</si>
  <si>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</si>
  <si>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</si>
  <si>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</si>
  <si>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</si>
  <si>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</si>
  <si>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</si>
  <si>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</si>
  <si>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</si>
  <si>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</si>
  <si>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</si>
  <si>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</si>
  <si>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</si>
  <si>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</si>
  <si>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</si>
  <si>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</si>
  <si>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</si>
  <si>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</si>
  <si>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</si>
  <si>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</si>
  <si>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</si>
  <si>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</si>
  <si>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</si>
  <si>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</si>
  <si>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</si>
  <si>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</si>
  <si>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</si>
  <si>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</si>
  <si>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</si>
  <si>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</si>
  <si>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</si>
  <si>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</si>
  <si>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</si>
  <si>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</si>
  <si>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</si>
  <si>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</si>
  <si>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</si>
  <si>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</si>
  <si>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</si>
  <si>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</si>
  <si>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</si>
  <si>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</si>
  <si>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</si>
  <si>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</si>
  <si>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</si>
  <si>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</si>
  <si>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</si>
  <si>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</si>
  <si>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</si>
  <si>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</si>
  <si>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</si>
  <si>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</si>
  <si>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</si>
  <si>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</si>
  <si>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</si>
  <si>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</si>
  <si>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</si>
  <si>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</si>
  <si>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</si>
  <si>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</si>
  <si>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</si>
  <si>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</si>
  <si>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</si>
  <si>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</si>
  <si>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</si>
  <si>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</si>
  <si>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</si>
  <si>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</si>
  <si>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</si>
  <si>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</si>
  <si>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</si>
  <si>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</si>
  <si>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</si>
  <si>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</si>
  <si>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</si>
  <si>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</si>
  <si>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</si>
  <si>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</si>
  <si>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</si>
  <si>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</si>
  <si>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</si>
  <si>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</si>
  <si>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</si>
  <si>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</si>
  <si>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</si>
  <si>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</si>
  <si>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</si>
  <si>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</si>
  <si>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</si>
  <si>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</si>
  <si>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</si>
  <si>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</si>
  <si>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</si>
  <si>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</si>
  <si>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</si>
  <si>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</si>
  <si>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</si>
  <si>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</si>
  <si>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</si>
  <si>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</si>
  <si>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</si>
  <si>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</si>
  <si>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</si>
  <si>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</si>
  <si>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</si>
  <si>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</si>
  <si>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</si>
  <si>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</si>
  <si>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</si>
  <si>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</si>
  <si>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</si>
  <si>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</si>
  <si>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</si>
  <si>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</si>
  <si>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</si>
  <si>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</si>
  <si>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</si>
  <si>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</si>
  <si>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</si>
  <si>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</si>
  <si>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</si>
  <si>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</si>
  <si>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</si>
  <si>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</si>
  <si>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</si>
  <si>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</si>
  <si>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</si>
  <si>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</si>
  <si>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</si>
  <si>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</si>
  <si>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</si>
  <si>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</si>
  <si>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</si>
  <si>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</si>
  <si>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</si>
  <si>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</si>
  <si>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</si>
  <si>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</si>
  <si>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</si>
  <si>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</si>
  <si>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</si>
  <si>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</si>
  <si>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</si>
  <si>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</si>
  <si>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</si>
  <si>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</si>
  <si>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</si>
  <si>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</si>
  <si>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</si>
  <si>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</si>
  <si>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</si>
  <si>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</si>
  <si>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</si>
  <si>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</si>
  <si>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</si>
  <si>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</si>
  <si>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</si>
  <si>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</si>
  <si>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</si>
  <si>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</si>
  <si>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</si>
  <si>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</si>
  <si>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</si>
  <si>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</si>
  <si>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</si>
  <si>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</si>
  <si>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</si>
  <si>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</si>
  <si>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</si>
  <si>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</si>
  <si>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</si>
  <si>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</si>
  <si>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</si>
  <si>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</si>
  <si>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</si>
  <si>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</si>
  <si>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</si>
  <si>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</si>
  <si>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</si>
  <si>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</si>
  <si>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</si>
  <si>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</si>
  <si>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</si>
  <si>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</si>
  <si>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</si>
  <si>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</si>
  <si>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</si>
  <si>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</si>
  <si>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</si>
  <si>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</si>
  <si>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</si>
  <si>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</si>
  <si>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</si>
  <si>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</si>
  <si>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</si>
  <si>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</si>
  <si>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</si>
  <si>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</si>
  <si>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</si>
  <si>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</si>
  <si>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</si>
  <si>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</si>
  <si>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</si>
  <si>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</si>
  <si>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</si>
  <si>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</si>
  <si>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</si>
  <si>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</si>
  <si>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</si>
  <si>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</si>
  <si>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</si>
  <si>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</si>
  <si>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</si>
  <si>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</si>
  <si>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</si>
  <si>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</si>
  <si>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</si>
  <si>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</si>
  <si>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</si>
  <si>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</si>
  <si>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</si>
  <si>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</si>
  <si>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</si>
  <si>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</si>
  <si>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</si>
  <si>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</si>
  <si>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</si>
  <si>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</si>
  <si>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</si>
  <si>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</si>
  <si>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</si>
  <si>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</si>
  <si>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</si>
  <si>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</si>
  <si>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</si>
  <si>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</si>
  <si>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</si>
  <si>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</si>
  <si>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</si>
  <si>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</si>
  <si>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</si>
  <si>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</si>
  <si>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</si>
  <si>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</si>
  <si>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</si>
  <si>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</si>
  <si>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</si>
  <si>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</si>
  <si>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</si>
  <si>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</si>
  <si>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</si>
  <si>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</si>
  <si>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</si>
  <si>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</si>
  <si>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</si>
  <si>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</si>
  <si>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</si>
  <si>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</si>
  <si>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</si>
  <si>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</si>
  <si>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</si>
  <si>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</si>
  <si>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</si>
  <si>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</si>
  <si>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</si>
  <si>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</si>
  <si>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</si>
  <si>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</si>
  <si>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</si>
  <si>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</si>
  <si>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</si>
  <si>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</si>
  <si>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</si>
  <si>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</si>
  <si>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</si>
  <si>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</si>
  <si>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</si>
  <si>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</si>
  <si>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</si>
  <si>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</si>
  <si>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</si>
  <si>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</si>
  <si>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</si>
  <si>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</si>
  <si>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</si>
  <si>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</si>
  <si>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</si>
  <si>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</si>
  <si>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</si>
  <si>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</si>
  <si>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</si>
  <si>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</si>
  <si>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</si>
  <si>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</si>
  <si>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</si>
  <si>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</si>
  <si>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</si>
  <si>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</si>
  <si>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</si>
  <si>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</si>
  <si>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</si>
  <si>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</si>
  <si>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</si>
  <si>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</si>
  <si>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</si>
  <si>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</si>
  <si>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</si>
  <si>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</si>
  <si>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</si>
  <si>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</si>
  <si>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</si>
  <si>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</si>
  <si>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</si>
  <si>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</si>
  <si>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</si>
  <si>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</si>
  <si>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</si>
  <si>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</si>
  <si>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</si>
  <si>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</si>
  <si>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</si>
  <si>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</si>
  <si>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</si>
  <si>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</si>
  <si>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</si>
  <si>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</si>
  <si>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</si>
  <si>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</si>
  <si>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</si>
  <si>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</si>
  <si>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</si>
  <si>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</si>
  <si>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</si>
  <si>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</si>
  <si>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</si>
  <si>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</si>
  <si>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</si>
  <si>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</si>
  <si>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</si>
  <si>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</si>
  <si>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</si>
  <si>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</si>
  <si>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</si>
  <si>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</si>
  <si>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</si>
  <si>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</si>
  <si>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</si>
  <si>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</si>
  <si>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</si>
  <si>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</si>
  <si>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</si>
  <si>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</si>
  <si>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</si>
  <si>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</si>
  <si>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</si>
  <si>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</si>
  <si>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</si>
  <si>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</si>
  <si>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</si>
  <si>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</si>
  <si>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</si>
  <si>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</si>
  <si>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</si>
  <si>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</si>
  <si>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</si>
  <si>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</si>
  <si>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</si>
  <si>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</si>
  <si>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</si>
  <si>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</si>
  <si>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</si>
  <si>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</si>
  <si>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</si>
  <si>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</si>
  <si>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</si>
  <si>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</si>
  <si>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</si>
  <si>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</si>
  <si>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</si>
  <si>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</si>
  <si>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</si>
  <si>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</si>
  <si>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</si>
  <si>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</si>
  <si>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</si>
  <si>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</si>
  <si>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</si>
  <si>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</si>
  <si>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</si>
  <si>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</si>
  <si>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</si>
  <si>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</si>
  <si>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</si>
  <si>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</si>
  <si>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</si>
  <si>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</si>
  <si>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</si>
  <si>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</si>
  <si>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</si>
  <si>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</si>
  <si>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</si>
  <si>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</si>
  <si>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</si>
  <si>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</si>
  <si>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</si>
  <si>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</si>
  <si>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</si>
  <si>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</si>
  <si>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</si>
  <si>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</si>
  <si>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</si>
  <si>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</si>
  <si>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</si>
  <si>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</si>
  <si>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</si>
  <si>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</si>
  <si>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</si>
  <si>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</si>
  <si>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</si>
  <si>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</si>
  <si>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</si>
  <si>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</si>
  <si>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</si>
  <si>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</si>
  <si>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</si>
  <si>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</si>
  <si>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</si>
  <si>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</si>
  <si>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</si>
  <si>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</si>
  <si>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</si>
  <si>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</si>
  <si>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</si>
  <si>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</si>
  <si>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</si>
  <si>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</si>
  <si>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</si>
  <si>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</si>
  <si>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</si>
  <si>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</si>
  <si>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</si>
  <si>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</si>
  <si>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</si>
  <si>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</si>
  <si>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</si>
  <si>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</si>
  <si>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</si>
  <si>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</si>
  <si>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</si>
  <si>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</si>
  <si>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</si>
  <si>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</si>
  <si>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</si>
  <si>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</si>
  <si>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</si>
  <si>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</si>
  <si>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</si>
  <si>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</si>
  <si>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</si>
  <si>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</si>
  <si>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</si>
  <si>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</si>
  <si>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</si>
  <si>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</si>
  <si>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</si>
  <si>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</si>
  <si>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</si>
  <si>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</si>
  <si>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</si>
  <si>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</si>
  <si>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</si>
  <si>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</si>
  <si>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</si>
  <si>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</si>
  <si>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</si>
  <si>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</si>
  <si>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</si>
  <si>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</si>
  <si>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</si>
  <si>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</si>
  <si>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</si>
  <si>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</si>
  <si>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</si>
  <si>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</si>
  <si>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</si>
  <si>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</si>
  <si>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</si>
  <si>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</si>
  <si>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</si>
  <si>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</si>
  <si>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</si>
  <si>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</si>
  <si>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</si>
  <si>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</si>
  <si>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</si>
  <si>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</si>
  <si>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</si>
  <si>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</si>
  <si>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</si>
  <si>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</si>
  <si>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</si>
  <si>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</si>
  <si>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</si>
  <si>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</si>
  <si>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</si>
  <si>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</si>
  <si>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</si>
  <si>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</si>
  <si>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</si>
  <si>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</si>
  <si>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</si>
  <si>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</si>
  <si>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</si>
  <si>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</si>
  <si>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</si>
  <si>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</si>
  <si>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</si>
  <si>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</si>
  <si>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</si>
  <si>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</si>
  <si>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</si>
  <si>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</si>
  <si>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</si>
  <si>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</si>
  <si>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</si>
  <si>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</si>
  <si>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</si>
  <si>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</si>
  <si>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</si>
  <si>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</si>
  <si>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</si>
  <si>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</si>
  <si>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</si>
  <si>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</si>
  <si>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</si>
  <si>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</si>
  <si>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</si>
  <si>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</si>
  <si>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</si>
  <si>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</si>
  <si>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</si>
  <si>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</si>
  <si>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</si>
  <si>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</si>
  <si>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</si>
  <si>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</si>
  <si>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</si>
  <si>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</si>
  <si>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</si>
  <si>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</si>
  <si>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</si>
  <si>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</si>
  <si>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</si>
  <si>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</si>
  <si>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</si>
  <si>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</si>
  <si>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</si>
  <si>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</si>
  <si>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</si>
  <si>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</si>
  <si>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</si>
  <si>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</si>
  <si>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</si>
  <si>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</si>
  <si>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</si>
  <si>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</si>
  <si>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</si>
  <si>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</si>
  <si>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</si>
  <si>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</si>
  <si>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</si>
  <si>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</si>
  <si>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</si>
  <si>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</si>
  <si>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</si>
  <si>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</si>
  <si>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</si>
  <si>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</si>
  <si>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</si>
  <si>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</si>
  <si>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</si>
  <si>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</si>
  <si>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</si>
  <si>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</si>
  <si>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</si>
  <si>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</si>
  <si>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</si>
  <si>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</si>
  <si>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</si>
  <si>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</si>
  <si>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</si>
  <si>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</si>
  <si>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</si>
  <si>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</si>
  <si>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</si>
  <si>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</si>
  <si>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</si>
  <si>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</si>
  <si>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</si>
  <si>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</si>
  <si>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</si>
  <si>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</si>
  <si>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</si>
  <si>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</si>
  <si>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</si>
  <si>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</si>
  <si>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</si>
  <si>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</si>
  <si>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</si>
  <si>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</si>
  <si>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</si>
  <si>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</si>
  <si>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</si>
  <si>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</si>
  <si>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</si>
  <si>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</si>
  <si>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</si>
  <si>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</si>
  <si>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</si>
  <si>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</si>
  <si>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</si>
  <si>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</si>
  <si>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</si>
  <si>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</si>
  <si>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</si>
  <si>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</si>
  <si>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</si>
  <si>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</si>
  <si>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</si>
  <si>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</si>
  <si>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</si>
  <si>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</si>
  <si>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</si>
  <si>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</si>
  <si>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</si>
  <si>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</si>
  <si>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</si>
  <si>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</si>
  <si>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</si>
  <si>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</si>
  <si>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</si>
  <si>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</si>
  <si>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</si>
  <si>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</si>
  <si>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</si>
  <si>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</si>
  <si>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</si>
  <si>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</si>
  <si>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</si>
  <si>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</si>
  <si>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</si>
  <si>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</si>
  <si>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</si>
  <si>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</si>
  <si>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</si>
  <si>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</si>
  <si>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</si>
  <si>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</si>
  <si>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</si>
  <si>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</si>
  <si>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</si>
  <si>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</si>
  <si>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</si>
  <si>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</si>
  <si>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</si>
  <si>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</si>
  <si>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</si>
  <si>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</si>
  <si>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</si>
  <si>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</si>
  <si>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</si>
  <si>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</si>
  <si>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</si>
  <si>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</si>
  <si>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</si>
  <si>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</si>
  <si>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</si>
  <si>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</si>
  <si>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</si>
  <si>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</si>
  <si>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</si>
  <si>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</si>
  <si>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</si>
  <si>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</si>
  <si>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</si>
  <si>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</si>
  <si>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</si>
  <si>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</si>
  <si>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</si>
  <si>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</si>
  <si>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</si>
  <si>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</si>
  <si>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</si>
  <si>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</si>
  <si>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</si>
  <si>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</si>
  <si>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</si>
  <si>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</si>
  <si>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</si>
  <si>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</si>
  <si>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</si>
  <si>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</si>
  <si>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</si>
  <si>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</si>
  <si>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</si>
  <si>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</si>
  <si>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</si>
  <si>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</si>
  <si>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</si>
  <si>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</si>
  <si>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</si>
  <si>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</si>
  <si>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</si>
  <si>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</si>
  <si>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</si>
  <si>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</si>
  <si>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</si>
  <si>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</si>
  <si>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</si>
  <si>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</si>
  <si>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</si>
  <si>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</si>
  <si>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</si>
  <si>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</si>
  <si>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</si>
  <si>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</si>
  <si>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</si>
  <si>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</si>
  <si>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</si>
  <si>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</si>
  <si>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</si>
  <si>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</si>
  <si>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</si>
  <si>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</si>
  <si>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</si>
  <si>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</si>
  <si>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</si>
  <si>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</si>
  <si>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</si>
  <si>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</si>
  <si>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</si>
  <si>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</si>
  <si>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</si>
  <si>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</si>
  <si>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</si>
  <si>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</si>
  <si>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</si>
  <si>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</si>
  <si>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</si>
  <si>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</si>
  <si>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</si>
  <si>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</si>
  <si>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</si>
  <si>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</si>
  <si>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</si>
  <si>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</si>
  <si>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</si>
  <si>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</si>
  <si>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</si>
  <si>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</si>
  <si>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</si>
  <si>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</si>
  <si>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</si>
  <si>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</si>
  <si>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</si>
  <si>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</si>
  <si>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</si>
  <si>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</si>
  <si>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</si>
  <si>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</si>
  <si>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</si>
  <si>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</si>
  <si>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</si>
  <si>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</si>
  <si>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</si>
  <si>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</si>
  <si>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</si>
  <si>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</si>
  <si>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</si>
  <si>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</si>
  <si>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</si>
  <si>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</si>
  <si>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</si>
  <si>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</si>
  <si>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</si>
  <si>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</si>
  <si>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</si>
  <si>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</si>
  <si>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</si>
  <si>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</si>
  <si>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</si>
  <si>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</si>
  <si>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</si>
  <si>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</si>
  <si>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</si>
  <si>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</si>
  <si>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</si>
  <si>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</si>
  <si>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</si>
  <si>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</si>
  <si>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</si>
  <si>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</si>
  <si>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</si>
  <si>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</si>
  <si>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</si>
  <si>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</si>
  <si>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</si>
  <si>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</si>
  <si>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</si>
  <si>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</si>
  <si>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</si>
  <si>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</si>
  <si>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</si>
  <si>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</si>
  <si>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</si>
  <si>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</si>
  <si>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</si>
  <si>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</si>
  <si>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</si>
  <si>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</si>
  <si>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</si>
  <si>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</si>
  <si>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</si>
  <si>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</si>
  <si>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</si>
  <si>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</si>
  <si>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</si>
  <si>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</si>
  <si>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</si>
  <si>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</si>
  <si>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</si>
  <si>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</si>
  <si>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</si>
  <si>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</si>
  <si>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</si>
  <si>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</si>
  <si>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</si>
  <si>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</si>
  <si>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</si>
  <si>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</si>
  <si>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</si>
  <si>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</si>
  <si>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</si>
  <si>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</si>
  <si>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</si>
  <si>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</si>
  <si>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</si>
  <si>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</si>
  <si>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</si>
  <si>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</si>
  <si>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</si>
  <si>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</si>
  <si>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</si>
  <si>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</si>
  <si>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</si>
  <si>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</si>
  <si>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</si>
  <si>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</si>
  <si>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</si>
  <si>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</si>
  <si>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</si>
  <si>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</si>
  <si>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</si>
  <si>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</si>
  <si>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</si>
  <si>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</si>
  <si>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</si>
  <si>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</si>
  <si>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</si>
  <si>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</si>
  <si>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</si>
  <si>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</si>
  <si>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</si>
  <si>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</si>
  <si>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</si>
  <si>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</si>
  <si>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</si>
  <si>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</si>
  <si>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</si>
  <si>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</si>
  <si>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</si>
  <si>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</si>
  <si>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</si>
  <si>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</si>
  <si>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</si>
  <si>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</si>
  <si>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</si>
  <si>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</si>
  <si>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</si>
  <si>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</si>
  <si>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</si>
  <si>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</si>
  <si>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</si>
  <si>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</si>
  <si>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</si>
  <si>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</si>
  <si>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</si>
  <si>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</si>
  <si>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</si>
  <si>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</si>
  <si>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</si>
  <si>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</si>
  <si>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</si>
  <si>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</si>
  <si>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</si>
  <si>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</si>
  <si>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</si>
  <si>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</si>
  <si>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</si>
  <si>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</si>
  <si>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</si>
  <si>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</si>
  <si>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</si>
  <si>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</si>
  <si>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</si>
  <si>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</si>
  <si>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</si>
  <si>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</si>
  <si>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</si>
  <si>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</si>
  <si>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</si>
  <si>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</si>
  <si>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</si>
  <si>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</si>
  <si>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</si>
  <si>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</si>
  <si>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</si>
  <si>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</si>
  <si>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</si>
  <si>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</si>
  <si>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</si>
  <si>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</si>
  <si>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</si>
  <si>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</si>
  <si>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</si>
  <si>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</si>
  <si>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</si>
  <si>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</si>
  <si>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</si>
  <si>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</si>
  <si>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</si>
  <si>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</si>
  <si>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</si>
  <si>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</si>
  <si>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</si>
  <si>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</si>
  <si>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</si>
  <si>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</si>
  <si>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</si>
  <si>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</si>
  <si>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</si>
  <si>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</si>
  <si>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</si>
  <si>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</si>
  <si>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</si>
  <si>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</si>
  <si>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</si>
  <si>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</si>
  <si>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</si>
  <si>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</si>
  <si>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</si>
  <si>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</si>
  <si>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</si>
  <si>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</si>
  <si>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</si>
  <si>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</si>
  <si>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</si>
  <si>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</si>
  <si>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</si>
  <si>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</si>
  <si>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</si>
  <si>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</si>
  <si>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</si>
  <si>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</si>
  <si>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</si>
  <si>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</si>
  <si>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</si>
  <si>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</si>
  <si>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</si>
  <si>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</si>
  <si>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</si>
  <si>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</si>
  <si>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</si>
  <si>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</si>
  <si>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</si>
  <si>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</si>
  <si>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</si>
  <si>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</si>
  <si>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</si>
  <si>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</si>
  <si>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</si>
  <si>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</si>
  <si>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</si>
  <si>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</si>
  <si>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</si>
  <si>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</si>
  <si>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</si>
  <si>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</si>
  <si>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</si>
  <si>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</si>
  <si>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</si>
  <si>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</si>
  <si>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</si>
  <si>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</si>
  <si>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</si>
  <si>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</si>
  <si>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</si>
  <si>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</si>
  <si>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</si>
  <si>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</si>
  <si>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</si>
  <si>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</si>
  <si>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</si>
  <si>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</si>
  <si>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</si>
  <si>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</si>
  <si>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</si>
  <si>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</si>
  <si>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</si>
  <si>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</si>
  <si>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</si>
  <si>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</si>
  <si>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</si>
  <si>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</si>
  <si>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</si>
  <si>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</si>
  <si>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</si>
  <si>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</si>
  <si>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</si>
  <si>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</si>
  <si>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</si>
  <si>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</si>
  <si>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</si>
  <si>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</si>
  <si>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</si>
  <si>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</si>
  <si>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</si>
  <si>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</si>
  <si>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</si>
  <si>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</si>
  <si>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</si>
  <si>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</si>
  <si>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</si>
  <si>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</si>
  <si>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</si>
  <si>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</si>
  <si>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</si>
  <si>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</si>
  <si>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</si>
  <si>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</si>
  <si>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</si>
  <si>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</si>
  <si>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</si>
  <si>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</si>
  <si>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</si>
  <si>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</si>
  <si>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</si>
  <si>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</si>
  <si>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</si>
  <si>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</si>
  <si>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</si>
  <si>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</si>
  <si>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</si>
  <si>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</si>
  <si>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</si>
  <si>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</si>
  <si>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</si>
  <si>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</si>
  <si>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</si>
  <si>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</si>
  <si>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</si>
  <si>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</si>
  <si>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</si>
  <si>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</si>
  <si>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</si>
  <si>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</si>
  <si>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</si>
  <si>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</si>
  <si>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</si>
  <si>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</si>
  <si>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</si>
  <si>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</si>
  <si>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</si>
  <si>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</si>
  <si>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</si>
  <si>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</si>
  <si>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</si>
  <si>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</si>
  <si>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</si>
  <si>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</si>
  <si>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</si>
  <si>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</si>
  <si>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</si>
  <si>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</si>
  <si>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</si>
  <si>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</si>
  <si>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</si>
  <si>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</si>
  <si>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</si>
  <si>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</si>
  <si>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</si>
  <si>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</si>
  <si>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</si>
  <si>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</si>
  <si>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</si>
  <si>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</si>
  <si>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</si>
  <si>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</si>
  <si>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</si>
  <si>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</si>
  <si>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</si>
  <si>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</si>
  <si>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</si>
  <si>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</si>
  <si>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</si>
  <si>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</si>
  <si>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</si>
  <si>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</si>
  <si>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</si>
  <si>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</si>
  <si>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</si>
  <si>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</si>
  <si>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</si>
  <si>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</si>
  <si>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</si>
  <si>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</si>
  <si>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</si>
  <si>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</si>
  <si>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</si>
  <si>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</si>
  <si>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</si>
  <si>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</si>
  <si>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</si>
  <si>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</si>
  <si>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</si>
  <si>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</si>
  <si>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</si>
  <si>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</si>
  <si>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</si>
  <si>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</si>
  <si>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</si>
  <si>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</si>
  <si>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</si>
  <si>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</si>
  <si>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</si>
  <si>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</si>
  <si>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</si>
  <si>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</si>
  <si>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</si>
  <si>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</si>
  <si>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</si>
  <si>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</si>
  <si>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</si>
  <si>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</si>
  <si>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</si>
  <si>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</si>
  <si>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</si>
  <si>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</si>
  <si>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</si>
  <si>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</si>
  <si>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</si>
  <si>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</si>
  <si>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</si>
  <si>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</si>
  <si>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</si>
  <si>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</si>
  <si>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</si>
  <si>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</si>
  <si>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</si>
  <si>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</si>
  <si>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</si>
  <si>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</si>
  <si>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</si>
  <si>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</si>
  <si>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</si>
  <si>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</si>
  <si>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</si>
  <si>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</si>
  <si>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</si>
  <si>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</si>
  <si>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</si>
  <si>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</si>
  <si>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</si>
  <si>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</si>
  <si>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</si>
  <si>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</si>
  <si>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</si>
  <si>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</si>
  <si>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</si>
  <si>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</si>
  <si>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</si>
  <si>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</si>
  <si>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</si>
  <si>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</si>
  <si>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</si>
  <si>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</si>
  <si>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</si>
  <si>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</si>
  <si>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</si>
  <si>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</si>
  <si>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</si>
  <si>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</si>
  <si>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</si>
  <si>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</si>
  <si>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</si>
  <si>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</si>
  <si>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</si>
  <si>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</si>
  <si>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</si>
  <si>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</si>
  <si>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</si>
  <si>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</si>
  <si>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</si>
  <si>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</si>
  <si>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</si>
  <si>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</si>
  <si>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</si>
  <si>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</si>
  <si>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</si>
  <si>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</si>
  <si>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</si>
  <si>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</si>
  <si>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</si>
  <si>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</si>
  <si>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</si>
  <si>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</si>
  <si>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</si>
  <si>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</si>
  <si>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</si>
  <si>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</si>
  <si>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</si>
  <si>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</si>
  <si>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</si>
  <si>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</si>
  <si>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</si>
  <si>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</si>
  <si>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</si>
  <si>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</si>
  <si>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</si>
  <si>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</si>
  <si>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</si>
  <si>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</si>
  <si>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</si>
  <si>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</si>
  <si>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</si>
  <si>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</si>
  <si>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</si>
  <si>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</si>
  <si>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</si>
  <si>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</si>
  <si>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</si>
  <si>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</si>
  <si>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</si>
  <si>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</si>
  <si>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</si>
  <si>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</si>
  <si>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</si>
  <si>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</si>
  <si>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</si>
  <si>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</si>
  <si>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</si>
  <si>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</si>
  <si>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</si>
  <si>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</si>
  <si>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</si>
  <si>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</si>
  <si>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</si>
  <si>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</si>
  <si>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</si>
  <si>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</si>
  <si>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</si>
  <si>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</si>
  <si>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</si>
  <si>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</si>
  <si>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</si>
  <si>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</si>
  <si>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</si>
  <si>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</si>
  <si>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</si>
  <si>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</si>
  <si>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</si>
  <si>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</si>
  <si>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</si>
  <si>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</si>
  <si>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</si>
  <si>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</si>
  <si>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</si>
  <si>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</si>
  <si>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</si>
  <si>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</si>
  <si>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</si>
  <si>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</si>
  <si>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</si>
  <si>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</si>
  <si>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</si>
  <si>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</si>
  <si>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</si>
  <si>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</si>
  <si>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</si>
  <si>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</si>
  <si>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</si>
  <si>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</si>
  <si>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</si>
  <si>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</si>
  <si>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</si>
  <si>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</si>
  <si>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</si>
  <si>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</si>
  <si>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</si>
  <si>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</si>
  <si>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</si>
  <si>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</si>
  <si>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</si>
  <si>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</si>
  <si>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</si>
  <si>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</si>
  <si>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</si>
  <si>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</si>
  <si>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</si>
  <si>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</si>
  <si>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</si>
  <si>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</si>
  <si>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</si>
  <si>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</si>
  <si>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</si>
  <si>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</si>
  <si>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</si>
  <si>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</si>
  <si>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</si>
  <si>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</si>
  <si>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</si>
  <si>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</si>
  <si>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</si>
  <si>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</si>
  <si>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</si>
  <si>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</si>
  <si>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</si>
  <si>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</si>
  <si>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</si>
  <si>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</si>
  <si>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</si>
  <si>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</si>
  <si>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</si>
  <si>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</si>
  <si>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</si>
  <si>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</si>
  <si>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</si>
  <si>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</si>
  <si>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</si>
  <si>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</si>
  <si>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</si>
  <si>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</si>
  <si>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</si>
  <si>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</si>
  <si>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</si>
  <si>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</si>
  <si>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</si>
  <si>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</si>
  <si>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</si>
  <si>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</si>
  <si>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</si>
  <si>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</si>
  <si>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</si>
  <si>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</si>
  <si>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</si>
  <si>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</si>
  <si>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</si>
  <si>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</si>
  <si>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</si>
  <si>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</si>
  <si>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</si>
  <si>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</si>
  <si>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</si>
  <si>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</si>
  <si>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</si>
  <si>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</si>
  <si>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</si>
  <si>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</si>
  <si>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</si>
  <si>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</si>
  <si>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</si>
  <si>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</si>
  <si>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</si>
  <si>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</si>
  <si>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</si>
  <si>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</si>
  <si>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</si>
  <si>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</si>
  <si>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</si>
  <si>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</si>
  <si>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</si>
  <si>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</si>
  <si>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</si>
  <si>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</si>
  <si>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</si>
  <si>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</si>
  <si>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</si>
  <si>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</si>
  <si>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</si>
  <si>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</si>
  <si>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</si>
  <si>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</si>
  <si>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</si>
  <si>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</si>
  <si>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</si>
  <si>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</si>
  <si>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</si>
  <si>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</si>
  <si>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</si>
  <si>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</si>
  <si>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</si>
  <si>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</si>
  <si>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</si>
  <si>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</si>
  <si>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</si>
  <si>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</si>
  <si>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</si>
  <si>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</si>
  <si>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</si>
  <si>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</si>
  <si>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</si>
  <si>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</si>
  <si>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</si>
  <si>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</si>
  <si>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</si>
  <si>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</si>
  <si>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</si>
  <si>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</si>
  <si>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</si>
  <si>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</si>
  <si>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</si>
  <si>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</si>
  <si>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</si>
  <si>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</si>
  <si>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</si>
  <si>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</si>
  <si>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</si>
  <si>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</si>
  <si>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</si>
  <si>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</si>
  <si>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</si>
  <si>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</si>
  <si>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</si>
  <si>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</si>
  <si>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</si>
  <si>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</si>
  <si>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</si>
  <si>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</si>
  <si>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</si>
  <si>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</si>
  <si>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</si>
  <si>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</si>
  <si>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</si>
  <si>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</si>
  <si>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</si>
  <si>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</si>
  <si>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</si>
  <si>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</si>
  <si>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</si>
  <si>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</si>
  <si>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</si>
  <si>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</si>
  <si>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</si>
  <si>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</si>
  <si>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</si>
  <si>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</si>
  <si>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</si>
  <si>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</si>
  <si>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</si>
  <si>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</si>
  <si>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</si>
  <si>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</si>
  <si>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</si>
  <si>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</si>
  <si>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</si>
  <si>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</si>
  <si>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</si>
  <si>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</si>
  <si>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</si>
  <si>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</si>
  <si>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</si>
  <si>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</si>
  <si>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</si>
  <si>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</si>
  <si>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</si>
  <si>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</si>
  <si>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</si>
  <si>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</si>
  <si>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</si>
  <si>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</si>
  <si>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</si>
  <si>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</si>
  <si>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</si>
  <si>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</si>
  <si>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</si>
  <si>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</si>
  <si>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</si>
  <si>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</si>
  <si>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</si>
  <si>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</si>
  <si>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</si>
  <si>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</si>
  <si>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</si>
  <si>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</si>
  <si>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</si>
  <si>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</si>
  <si>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</si>
  <si>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</si>
  <si>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</si>
  <si>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</si>
  <si>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</si>
  <si>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</si>
  <si>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</si>
  <si>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</si>
  <si>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</si>
  <si>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</si>
  <si>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</si>
  <si>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</si>
  <si>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</si>
  <si>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</si>
  <si>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</si>
  <si>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</si>
  <si>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</si>
  <si>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</si>
  <si>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</si>
  <si>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</si>
  <si>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</si>
  <si>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</si>
  <si>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</si>
  <si>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</si>
  <si>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</si>
  <si>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</si>
  <si>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</si>
  <si>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</si>
  <si>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</si>
  <si>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</si>
  <si>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</si>
  <si>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</si>
  <si>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</si>
  <si>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</si>
  <si>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</si>
  <si>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</si>
  <si>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</si>
  <si>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</si>
  <si>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</si>
  <si>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</si>
  <si>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</si>
  <si>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</si>
  <si>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</si>
  <si>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</si>
  <si>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</si>
  <si>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</si>
  <si>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</si>
  <si>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</si>
  <si>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</si>
  <si>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</si>
  <si>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</si>
  <si>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</si>
  <si>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</si>
  <si>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</si>
  <si>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</si>
  <si>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</si>
  <si>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</si>
  <si>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</si>
  <si>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</si>
  <si>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</si>
  <si>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</si>
  <si>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</si>
  <si>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</si>
  <si>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</si>
  <si>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</si>
  <si>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</si>
  <si>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</si>
  <si>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</si>
  <si>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</si>
  <si>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</si>
  <si>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</si>
  <si>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</si>
  <si>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</si>
  <si>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</si>
  <si>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</si>
  <si>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</si>
  <si>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</si>
  <si>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</si>
  <si>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</si>
  <si>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</si>
  <si>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</si>
  <si>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</si>
  <si>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</si>
  <si>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</si>
  <si>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</si>
  <si>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</si>
  <si>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</si>
  <si>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</si>
  <si>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</si>
  <si>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</si>
  <si>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</si>
  <si>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</si>
  <si>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</si>
  <si>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</si>
  <si>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</si>
  <si>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</si>
  <si>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</si>
  <si>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</si>
  <si>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</si>
  <si>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</si>
  <si>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</si>
  <si>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</si>
  <si>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</si>
  <si>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</si>
  <si>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</si>
  <si>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</si>
  <si>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</si>
  <si>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</si>
  <si>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</si>
  <si>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</si>
  <si>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</si>
  <si>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</si>
  <si>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</si>
  <si>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</si>
  <si>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</si>
  <si>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</si>
  <si>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</si>
  <si>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</si>
  <si>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</si>
  <si>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</si>
  <si>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</si>
  <si>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</si>
  <si>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</si>
  <si>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</si>
  <si>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</si>
  <si>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</si>
  <si>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</si>
  <si>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</si>
  <si>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</si>
  <si>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</si>
  <si>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</si>
  <si>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</si>
  <si>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</si>
  <si>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</si>
  <si>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</si>
  <si>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</si>
  <si>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</si>
  <si>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</si>
  <si>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</si>
  <si>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</si>
  <si>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</si>
  <si>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</si>
  <si>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</si>
  <si>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</si>
  <si>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</si>
  <si>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</si>
  <si>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</si>
  <si>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</si>
  <si>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</si>
  <si>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</si>
  <si>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</si>
  <si>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</si>
  <si>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</si>
  <si>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</si>
  <si>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</si>
  <si>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</si>
  <si>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</si>
  <si>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</si>
  <si>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</si>
  <si>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</si>
  <si>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</si>
  <si>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</si>
  <si>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</si>
  <si>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</si>
  <si>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</si>
  <si>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</si>
  <si>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</si>
  <si>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</si>
  <si>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</si>
  <si>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</si>
  <si>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</si>
  <si>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</si>
  <si>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</si>
  <si>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</si>
  <si>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</si>
  <si>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</si>
  <si>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</si>
  <si>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</si>
  <si>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</si>
  <si>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</si>
  <si>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</si>
  <si>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</si>
  <si>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</si>
  <si>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</si>
  <si>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</si>
  <si>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</si>
  <si>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</si>
  <si>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</si>
  <si>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</si>
  <si>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</si>
  <si>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</si>
  <si>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</si>
  <si>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</si>
  <si>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</si>
  <si>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</si>
  <si>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</si>
  <si>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</si>
  <si>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</si>
  <si>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</si>
  <si>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</si>
  <si>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</si>
  <si>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</si>
  <si>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</si>
  <si>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</si>
  <si>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</si>
  <si>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</si>
  <si>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</si>
  <si>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</si>
  <si>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</si>
  <si>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</si>
  <si>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</si>
  <si>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</si>
  <si>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</si>
  <si>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</si>
  <si>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</si>
  <si>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</si>
  <si>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</si>
  <si>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</si>
  <si>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</si>
  <si>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</si>
  <si>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</si>
  <si>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</si>
  <si>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</si>
  <si>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</si>
  <si>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</si>
  <si>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</si>
  <si>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</si>
  <si>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</si>
  <si>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</si>
  <si>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</si>
  <si>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</si>
  <si>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</si>
  <si>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</si>
  <si>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</si>
  <si>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</si>
  <si>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</si>
  <si>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</si>
  <si>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</si>
  <si>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</si>
  <si>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</si>
  <si>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</si>
  <si>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</si>
  <si>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</si>
  <si>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</si>
  <si>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</si>
  <si>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</si>
  <si>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</si>
  <si>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</si>
  <si>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</si>
  <si>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</si>
  <si>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</si>
  <si>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</si>
  <si>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</si>
  <si>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</si>
  <si>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</si>
  <si>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</si>
  <si>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</si>
  <si>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</si>
  <si>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</si>
  <si>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</si>
  <si>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</si>
  <si>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</si>
  <si>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</si>
  <si>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</si>
  <si>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</si>
  <si>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</si>
  <si>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</si>
  <si>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</si>
  <si>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</si>
  <si>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</si>
  <si>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</si>
  <si>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</si>
  <si>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</si>
  <si>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</si>
  <si>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</si>
  <si>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</si>
  <si>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</si>
  <si>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</si>
  <si>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</si>
  <si>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</si>
  <si>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</si>
  <si>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</si>
  <si>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</si>
  <si>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</si>
  <si>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</si>
  <si>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</si>
  <si>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</si>
  <si>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</si>
  <si>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</si>
  <si>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</si>
  <si>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</si>
  <si>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</si>
  <si>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</si>
  <si>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</si>
  <si>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</si>
  <si>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</si>
  <si>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</si>
  <si>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</si>
  <si>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</si>
  <si>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</si>
  <si>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</si>
  <si>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</si>
  <si>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</si>
  <si>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</si>
  <si>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</si>
  <si>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</si>
  <si>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</si>
  <si>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</si>
  <si>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</si>
  <si>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</si>
  <si>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</si>
  <si>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</si>
  <si>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</si>
  <si>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</si>
  <si>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</si>
  <si>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</si>
  <si>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</si>
  <si>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</si>
  <si>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</si>
  <si>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</si>
  <si>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</si>
  <si>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</si>
  <si>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</si>
  <si>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</si>
  <si>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</si>
  <si>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</si>
  <si>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</si>
  <si>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</si>
  <si>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</si>
  <si>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</si>
  <si>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</si>
  <si>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</si>
  <si>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</si>
  <si>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</si>
  <si>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</si>
  <si>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</si>
  <si>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</si>
  <si>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</si>
  <si>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</si>
  <si>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</si>
  <si>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</si>
  <si>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</si>
  <si>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</si>
  <si>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</si>
  <si>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</si>
  <si>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</si>
  <si>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</si>
  <si>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</si>
  <si>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</si>
  <si>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</si>
  <si>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</si>
  <si>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</si>
  <si>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</si>
  <si>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</si>
  <si>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</si>
  <si>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</si>
  <si>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</si>
  <si>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</si>
  <si>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</si>
  <si>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</si>
  <si>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</si>
  <si>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</si>
  <si>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</si>
  <si>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</si>
  <si>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</si>
  <si>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</si>
  <si>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</si>
  <si>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</si>
  <si>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</si>
  <si>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</si>
  <si>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</si>
  <si>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</si>
  <si>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</si>
  <si>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</si>
  <si>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</si>
  <si>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</si>
  <si>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</si>
  <si>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</si>
  <si>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</si>
  <si>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</si>
  <si>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</si>
  <si>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</si>
  <si>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</si>
  <si>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</si>
  <si>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</si>
  <si>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</si>
  <si>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</si>
  <si>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</si>
  <si>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</si>
  <si>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</si>
  <si>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</si>
  <si>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</si>
  <si>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</si>
  <si>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</si>
  <si>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</si>
  <si>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</si>
  <si>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</si>
  <si>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</si>
  <si>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</si>
  <si>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</si>
  <si>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</si>
  <si>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</si>
  <si>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</si>
  <si>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</si>
  <si>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</si>
  <si>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</si>
  <si>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</si>
  <si>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</si>
  <si>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</si>
  <si>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</si>
  <si>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</si>
  <si>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</si>
  <si>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</si>
  <si>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</si>
  <si>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</si>
  <si>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</si>
  <si>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</si>
  <si>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</si>
  <si>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</si>
  <si>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</si>
  <si>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</si>
  <si>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</si>
  <si>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</si>
  <si>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</si>
  <si>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</si>
  <si>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</si>
  <si>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</si>
  <si>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</si>
  <si>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</si>
  <si>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</si>
  <si>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</si>
  <si>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</si>
  <si>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</si>
  <si>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</si>
  <si>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</si>
  <si>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</si>
  <si>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</si>
  <si>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</si>
  <si>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</si>
  <si>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</si>
  <si>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</si>
  <si>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</si>
  <si>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</si>
  <si>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</si>
  <si>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</si>
  <si>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</si>
  <si>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</si>
  <si>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</si>
  <si>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</si>
  <si>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</si>
  <si>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</si>
  <si>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</si>
  <si>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</si>
  <si>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</si>
  <si>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</si>
  <si>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</si>
  <si>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</si>
  <si>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</si>
  <si>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</si>
  <si>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</si>
  <si>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</si>
  <si>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</si>
  <si>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</si>
  <si>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</si>
  <si>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</si>
  <si>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</si>
  <si>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</si>
  <si>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</si>
  <si>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</si>
  <si>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</si>
  <si>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</si>
  <si>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</si>
  <si>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</si>
  <si>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</si>
  <si>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</si>
  <si>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</si>
  <si>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</si>
  <si>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</si>
  <si>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</si>
  <si>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</si>
  <si>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</si>
  <si>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</si>
  <si>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</si>
  <si>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</si>
  <si>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</si>
  <si>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</si>
  <si>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</si>
  <si>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</si>
  <si>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</si>
  <si>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</si>
  <si>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</si>
  <si>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</si>
  <si>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</si>
  <si>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</si>
  <si>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</si>
  <si>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</si>
  <si>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</si>
  <si>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</si>
  <si>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</si>
  <si>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</si>
  <si>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</si>
  <si>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</si>
  <si>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</si>
  <si>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</si>
  <si>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</si>
  <si>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</si>
  <si>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</si>
  <si>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</si>
  <si>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</si>
  <si>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</si>
  <si>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</si>
  <si>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</si>
  <si>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</si>
  <si>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</si>
  <si>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</si>
  <si>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</si>
  <si>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</si>
  <si>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</si>
  <si>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</si>
  <si>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</si>
  <si>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</si>
  <si>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</si>
  <si>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</si>
  <si>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</si>
  <si>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</si>
  <si>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</si>
  <si>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</si>
  <si>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</si>
  <si>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</si>
  <si>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</si>
  <si>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</si>
  <si>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</si>
  <si>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</si>
  <si>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</si>
  <si>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</si>
  <si>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</si>
  <si>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</si>
  <si>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</si>
  <si>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</si>
  <si>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</si>
  <si>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</si>
  <si>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</si>
  <si>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</si>
  <si>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</si>
  <si>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</si>
  <si>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</si>
  <si>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</si>
  <si>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</si>
  <si>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</si>
  <si>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</si>
  <si>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</si>
  <si>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</si>
  <si>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</si>
  <si>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</si>
  <si>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</si>
  <si>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</si>
  <si>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</si>
  <si>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</si>
  <si>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</si>
  <si>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</si>
  <si>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</si>
  <si>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</si>
  <si>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</si>
  <si>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</si>
  <si>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</si>
  <si>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</si>
  <si>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</si>
  <si>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</si>
  <si>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</si>
  <si>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</si>
  <si>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</si>
  <si>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</si>
  <si>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</si>
  <si>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</si>
  <si>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</si>
  <si>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</si>
  <si>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</si>
  <si>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</si>
  <si>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</si>
  <si>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</si>
  <si>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</si>
  <si>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</si>
  <si>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</si>
  <si>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</si>
  <si>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</si>
  <si>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</si>
  <si>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</si>
  <si>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</si>
  <si>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</si>
  <si>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</si>
  <si>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</si>
  <si>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</si>
  <si>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</si>
  <si>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</si>
  <si>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</si>
  <si>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</si>
  <si>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</si>
  <si>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</si>
  <si>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</si>
  <si>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</si>
  <si>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</si>
  <si>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</si>
  <si>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</si>
  <si>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</si>
  <si>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</si>
  <si>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</si>
  <si>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</si>
  <si>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</si>
  <si>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</si>
  <si>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</si>
  <si>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</si>
  <si>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</si>
  <si>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</si>
  <si>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</si>
  <si>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</si>
  <si>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</si>
  <si>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</si>
  <si>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</si>
  <si>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</si>
  <si>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</si>
  <si>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</si>
  <si>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</si>
  <si>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</si>
  <si>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</si>
  <si>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</si>
  <si>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</si>
  <si>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</si>
  <si>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</si>
  <si>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</si>
  <si>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</si>
  <si>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</si>
  <si>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</si>
  <si>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</si>
  <si>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</si>
  <si>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</si>
  <si>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</si>
  <si>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</si>
  <si>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</si>
  <si>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</si>
  <si>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</si>
  <si>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</si>
  <si>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</si>
  <si>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</si>
  <si>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</si>
  <si>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</si>
  <si>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</si>
  <si>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</si>
  <si>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</si>
  <si>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</si>
  <si>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</si>
  <si>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</si>
  <si>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</si>
  <si>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</si>
  <si>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</si>
  <si>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</si>
  <si>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</si>
  <si>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</si>
  <si>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</si>
  <si>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</si>
  <si>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</si>
  <si>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</si>
  <si>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</si>
  <si>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</si>
  <si>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</si>
  <si>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</si>
  <si>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</si>
  <si>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</si>
  <si>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</si>
  <si>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</si>
  <si>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</si>
  <si>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</si>
  <si>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</si>
  <si>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</si>
  <si>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</si>
  <si>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</si>
  <si>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</si>
  <si>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</si>
  <si>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</si>
  <si>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</si>
  <si>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</si>
  <si>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</si>
  <si>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</si>
  <si>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</si>
  <si>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</si>
  <si>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</si>
  <si>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</si>
  <si>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</si>
  <si>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</si>
  <si>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</si>
  <si>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</si>
  <si>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</si>
  <si>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</si>
  <si>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</si>
  <si>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</si>
  <si>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</si>
  <si>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</si>
  <si>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</si>
  <si>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</si>
  <si>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</si>
  <si>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</si>
  <si>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</si>
  <si>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</si>
  <si>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</si>
  <si>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</si>
  <si>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</si>
  <si>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</si>
  <si>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</si>
  <si>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</si>
  <si>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</si>
  <si>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</si>
  <si>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</si>
  <si>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</si>
  <si>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</si>
  <si>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</si>
  <si>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</si>
  <si>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</si>
  <si>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</si>
  <si>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</si>
  <si>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</si>
  <si>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</si>
  <si>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</si>
  <si>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</si>
  <si>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</si>
  <si>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</si>
  <si>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</si>
  <si>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</si>
  <si>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</si>
  <si>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</si>
  <si>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</si>
  <si>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</si>
  <si>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</si>
  <si>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</si>
  <si>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</si>
  <si>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</si>
  <si>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</si>
  <si>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</si>
  <si>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</si>
  <si>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</si>
  <si>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</si>
  <si>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</si>
  <si>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</si>
  <si>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</si>
  <si>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</si>
  <si>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</si>
  <si>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</si>
  <si>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</si>
  <si>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</si>
  <si>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</si>
  <si>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</si>
  <si>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</si>
  <si>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</si>
  <si>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</si>
  <si>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</si>
  <si>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</si>
  <si>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</si>
  <si>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</si>
  <si>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</si>
  <si>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</si>
  <si>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</si>
  <si>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</si>
  <si>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</si>
  <si>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</si>
  <si>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</si>
  <si>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</si>
  <si>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</si>
  <si>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</si>
  <si>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</si>
  <si>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</si>
  <si>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</si>
  <si>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</si>
  <si>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</si>
  <si>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</si>
  <si>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</si>
  <si>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</si>
  <si>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</si>
  <si>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</si>
  <si>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</si>
  <si>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</si>
  <si>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</si>
  <si>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</si>
  <si>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</si>
  <si>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</si>
  <si>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</si>
  <si>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</si>
  <si>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</si>
  <si>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</si>
  <si>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</si>
  <si>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</si>
  <si>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</si>
  <si>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</si>
  <si>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</si>
  <si>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</si>
  <si>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</si>
  <si>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</si>
  <si>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</si>
  <si>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</si>
  <si>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</si>
  <si>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</si>
  <si>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</si>
  <si>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</si>
  <si>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</si>
  <si>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</si>
  <si>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</si>
  <si>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</si>
  <si>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</si>
  <si>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</si>
  <si>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</si>
  <si>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</si>
  <si>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</si>
  <si>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</si>
  <si>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</si>
  <si>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</si>
  <si>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</si>
  <si>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</si>
  <si>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</si>
  <si>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</si>
  <si>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</si>
  <si>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</si>
  <si>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</si>
  <si>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</si>
  <si>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</si>
  <si>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</si>
  <si>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</si>
  <si>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</si>
  <si>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</si>
  <si>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</si>
  <si>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</si>
  <si>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</si>
  <si>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</si>
  <si>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</si>
  <si>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</si>
  <si>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</si>
  <si>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</si>
  <si>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</si>
  <si>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</si>
  <si>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</si>
  <si>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</si>
  <si>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</si>
  <si>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</si>
  <si>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</si>
  <si>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</si>
  <si>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</si>
  <si>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</si>
  <si>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</si>
  <si>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</si>
  <si>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</si>
  <si>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</si>
  <si>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</si>
  <si>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</si>
  <si>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</si>
  <si>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</si>
  <si>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</si>
  <si>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</si>
  <si>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</si>
  <si>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</si>
  <si>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</si>
  <si>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</si>
  <si>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</si>
  <si>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</si>
  <si>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</si>
  <si>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</si>
  <si>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</si>
  <si>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</si>
  <si>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</si>
  <si>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</si>
  <si>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</si>
  <si>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</si>
  <si>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</si>
  <si>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</si>
  <si>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</si>
  <si>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</si>
  <si>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</si>
  <si>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</si>
  <si>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</si>
  <si>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</si>
  <si>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</si>
  <si>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</si>
  <si>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</si>
  <si>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</si>
  <si>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</si>
  <si>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</si>
  <si>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</si>
  <si>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</si>
  <si>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</si>
  <si>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</si>
  <si>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</si>
  <si>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</si>
  <si>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</si>
  <si>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</si>
  <si>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</si>
  <si>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</si>
  <si>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</si>
  <si>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</si>
  <si>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</si>
  <si>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</si>
  <si>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</si>
  <si>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</si>
  <si>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</si>
  <si>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</si>
  <si>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</si>
  <si>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</si>
  <si>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</si>
  <si>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</si>
  <si>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</si>
  <si>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</si>
  <si>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</si>
  <si>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</si>
  <si>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</si>
  <si>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</si>
  <si>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</si>
  <si>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</si>
  <si>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</si>
  <si>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</si>
  <si>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</si>
  <si>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</si>
  <si>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</si>
  <si>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</si>
  <si>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</si>
  <si>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</si>
  <si>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</si>
  <si>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</si>
  <si>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</si>
  <si>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</si>
  <si>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</si>
  <si>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</si>
  <si>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</si>
  <si>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</si>
  <si>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</si>
  <si>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</si>
  <si>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</si>
  <si>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</si>
  <si>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</si>
  <si>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</si>
  <si>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</si>
  <si>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</si>
  <si>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</si>
  <si>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</si>
  <si>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</si>
  <si>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</si>
  <si>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</si>
  <si>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</si>
  <si>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</si>
  <si>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</si>
  <si>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</si>
  <si>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</si>
  <si>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</si>
  <si>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</si>
  <si>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</si>
  <si>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</si>
  <si>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</si>
  <si>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</si>
  <si>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</si>
  <si>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</si>
  <si>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</si>
  <si>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</si>
  <si>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</si>
  <si>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</si>
  <si>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</si>
  <si>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</si>
  <si>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</si>
  <si>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</si>
  <si>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</si>
  <si>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</si>
  <si>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</si>
  <si>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</si>
  <si>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</si>
  <si>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</si>
  <si>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</si>
  <si>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</si>
  <si>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</si>
  <si>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</si>
  <si>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</si>
  <si>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</si>
  <si>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</si>
  <si>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</si>
  <si>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</si>
  <si>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</si>
  <si>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</si>
  <si>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</si>
  <si>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</si>
  <si>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</si>
  <si>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</si>
  <si>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</si>
  <si>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</si>
  <si>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</si>
  <si>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</si>
  <si>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</si>
  <si>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</si>
  <si>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</si>
  <si>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</si>
  <si>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</si>
  <si>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</si>
  <si>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</si>
  <si>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</si>
  <si>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</si>
  <si>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</si>
  <si>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</si>
  <si>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</si>
  <si>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</si>
  <si>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</si>
  <si>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</si>
  <si>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</si>
  <si>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</si>
  <si>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</si>
  <si>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</si>
  <si>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</si>
  <si>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</si>
  <si>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</si>
  <si>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</si>
  <si>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</si>
  <si>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</si>
  <si>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</si>
  <si>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</si>
  <si>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</si>
  <si>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</si>
  <si>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</si>
  <si>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</si>
  <si>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</si>
  <si>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</si>
  <si>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</si>
  <si>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</si>
  <si>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</si>
  <si>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</si>
  <si>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</si>
  <si>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</si>
  <si>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</si>
  <si>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</si>
  <si>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</si>
  <si>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</si>
  <si>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</si>
  <si>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</si>
  <si>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</si>
  <si>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</si>
  <si>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</si>
  <si>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</si>
  <si>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</si>
  <si>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</si>
  <si>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</si>
  <si>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</si>
  <si>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</si>
  <si>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</si>
  <si>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</si>
  <si>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</si>
  <si>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</si>
  <si>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</si>
  <si>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</si>
  <si>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</si>
  <si>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</si>
  <si>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</si>
  <si>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</si>
  <si>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</si>
  <si>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</si>
  <si>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</si>
  <si>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</si>
  <si>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</si>
  <si>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</si>
  <si>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</si>
  <si>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</si>
  <si>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</si>
  <si>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</si>
  <si>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</si>
  <si>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</si>
  <si>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</si>
  <si>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</si>
  <si>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</si>
  <si>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</si>
  <si>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</si>
  <si>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</si>
  <si>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</si>
  <si>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</si>
  <si>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</si>
  <si>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</si>
  <si>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</si>
  <si>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</si>
  <si>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</si>
  <si>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</si>
  <si>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</si>
  <si>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</si>
  <si>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</si>
  <si>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</si>
  <si>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</si>
  <si>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</si>
  <si>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</si>
  <si>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</si>
  <si>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</si>
  <si>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</si>
  <si>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</si>
  <si>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</si>
  <si>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</si>
  <si>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</si>
  <si>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</si>
  <si>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</si>
  <si>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</si>
  <si>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</si>
  <si>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</si>
  <si>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</si>
  <si>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</si>
  <si>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</si>
  <si>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</si>
  <si>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</si>
  <si>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</si>
  <si>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</si>
  <si>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</si>
  <si>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</si>
  <si>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</si>
  <si>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</si>
  <si>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</si>
  <si>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</si>
  <si>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</si>
  <si>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</si>
  <si>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</si>
  <si>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</si>
  <si>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</si>
  <si>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</si>
  <si>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</si>
  <si>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</si>
  <si>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</si>
  <si>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</si>
  <si>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</si>
  <si>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</si>
  <si>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</si>
  <si>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</si>
  <si>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</si>
  <si>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</si>
  <si>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</si>
  <si>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</si>
  <si>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</si>
  <si>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</si>
  <si>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</si>
  <si>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</si>
  <si>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</si>
  <si>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</si>
  <si>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</si>
  <si>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</si>
  <si>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</si>
  <si>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</si>
  <si>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</si>
  <si>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</si>
  <si>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</si>
  <si>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</si>
  <si>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</si>
  <si>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</si>
  <si>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</si>
  <si>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</si>
  <si>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</si>
  <si>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</si>
  <si>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</si>
  <si>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</si>
  <si>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</si>
  <si>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</si>
  <si>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</si>
  <si>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</si>
  <si>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</si>
  <si>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</si>
  <si>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</si>
  <si>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</si>
  <si>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</si>
  <si>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</si>
  <si>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</si>
  <si>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</si>
  <si>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</si>
  <si>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</si>
  <si>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</si>
  <si>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</si>
  <si>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</si>
  <si>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</si>
  <si>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</si>
  <si>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</si>
  <si>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</si>
  <si>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</si>
  <si>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</si>
  <si>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</si>
  <si>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</si>
  <si>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</si>
  <si>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</si>
  <si>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</si>
  <si>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</si>
  <si>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</si>
  <si>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</si>
  <si>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</si>
  <si>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</si>
  <si>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</si>
  <si>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</si>
  <si>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</si>
  <si>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</si>
  <si>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</si>
  <si>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</si>
  <si>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</si>
  <si>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</si>
  <si>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</si>
  <si>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</si>
  <si>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</si>
  <si>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</si>
  <si>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</si>
  <si>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</si>
  <si>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</si>
  <si>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</si>
  <si>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</si>
  <si>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</si>
  <si>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</si>
  <si>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</si>
  <si>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</si>
  <si>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</si>
  <si>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</si>
  <si>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</si>
  <si>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</si>
  <si>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</si>
  <si>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</si>
  <si>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</si>
  <si>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</si>
  <si>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</si>
  <si>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</si>
  <si>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</si>
  <si>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</si>
  <si>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</si>
  <si>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</si>
  <si>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</si>
  <si>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</si>
  <si>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</si>
  <si>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</si>
  <si>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</si>
  <si>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</si>
  <si>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</si>
  <si>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</si>
  <si>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</si>
  <si>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</si>
  <si>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</si>
  <si>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</si>
  <si>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</si>
  <si>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</si>
  <si>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</si>
  <si>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</si>
  <si>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</si>
  <si>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</si>
  <si>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</si>
  <si>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</si>
  <si>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</si>
  <si>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</si>
  <si>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</si>
  <si>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</si>
  <si>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</si>
  <si>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</si>
  <si>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</si>
  <si>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</si>
  <si>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</si>
  <si>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</si>
  <si>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</si>
  <si>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</si>
  <si>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</si>
  <si>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</si>
  <si>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</si>
  <si>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</si>
  <si>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</si>
  <si>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</si>
  <si>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</si>
  <si>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</si>
  <si>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</si>
  <si>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</si>
  <si>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</si>
  <si>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</si>
  <si>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</si>
  <si>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</si>
  <si>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</si>
  <si>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</si>
  <si>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</si>
  <si>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</si>
  <si>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</si>
  <si>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</si>
  <si>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</si>
  <si>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</si>
  <si>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</si>
  <si>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</si>
  <si>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</si>
  <si>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</si>
  <si>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</si>
  <si>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</si>
  <si>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</si>
  <si>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</si>
  <si>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</si>
  <si>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</si>
  <si>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</si>
  <si>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</si>
  <si>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</si>
  <si>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</si>
  <si>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</si>
  <si>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</si>
  <si>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</si>
  <si>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</si>
  <si>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</si>
  <si>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</si>
  <si>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</si>
  <si>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</si>
  <si>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</si>
  <si>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</si>
  <si>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</si>
  <si>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</si>
  <si>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</si>
  <si>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</si>
  <si>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</si>
  <si>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</si>
  <si>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</si>
  <si>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</si>
  <si>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</si>
  <si>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</si>
  <si>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</si>
  <si>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</si>
  <si>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</si>
  <si>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</si>
  <si>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</si>
  <si>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</si>
  <si>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</si>
  <si>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</si>
  <si>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</si>
  <si>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</si>
  <si>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</si>
  <si>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</si>
  <si>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</si>
  <si>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</si>
  <si>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</si>
  <si>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</si>
  <si>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</si>
  <si>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</si>
  <si>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</si>
  <si>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</si>
  <si>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</si>
  <si>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</si>
  <si>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</si>
  <si>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</si>
  <si>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</si>
  <si>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</si>
  <si>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</si>
  <si>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</si>
  <si>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</si>
  <si>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</si>
  <si>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</si>
  <si>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</si>
  <si>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</si>
  <si>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</si>
  <si>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</si>
  <si>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</si>
  <si>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</si>
  <si>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</si>
  <si>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</si>
  <si>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</si>
  <si>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</si>
  <si>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</si>
  <si>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</si>
  <si>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</si>
  <si>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</si>
  <si>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</si>
  <si>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</si>
  <si>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</si>
  <si>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</si>
  <si>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</si>
  <si>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</si>
  <si>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</si>
  <si>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</si>
  <si>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</si>
  <si>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</si>
  <si>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</si>
  <si>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</si>
  <si>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</si>
  <si>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</si>
  <si>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</si>
  <si>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</si>
  <si>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</si>
  <si>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</si>
  <si>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</si>
  <si>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</si>
  <si>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</si>
  <si>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</si>
  <si>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</si>
  <si>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</si>
  <si>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</si>
  <si>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</si>
  <si>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</si>
  <si>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</si>
  <si>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</si>
  <si>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</si>
  <si>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</si>
  <si>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</si>
  <si>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</si>
  <si>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</si>
  <si>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</si>
  <si>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</si>
  <si>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</si>
  <si>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</si>
  <si>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</si>
  <si>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</si>
  <si>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</si>
  <si>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</si>
  <si>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</si>
  <si>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</si>
  <si>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</si>
  <si>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</si>
  <si>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</si>
  <si>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</si>
  <si>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</si>
  <si>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</si>
  <si>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</si>
  <si>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</si>
  <si>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</si>
  <si>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</si>
  <si>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</si>
  <si>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</si>
  <si>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</si>
  <si>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</si>
  <si>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</si>
  <si>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</si>
  <si>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</si>
  <si>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</si>
  <si>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</si>
  <si>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</si>
  <si>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</si>
  <si>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</si>
  <si>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</si>
  <si>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</si>
  <si>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</si>
  <si>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</si>
  <si>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</si>
  <si>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</si>
  <si>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</si>
  <si>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</si>
  <si>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</si>
  <si>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</si>
  <si>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</si>
  <si>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</si>
  <si>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</si>
  <si>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</si>
  <si>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</si>
  <si>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</si>
  <si>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</si>
  <si>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</si>
  <si>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</si>
  <si>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</si>
  <si>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</si>
  <si>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</si>
  <si>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</si>
  <si>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</si>
  <si>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</si>
  <si>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</si>
  <si>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</si>
  <si>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</si>
  <si>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</si>
  <si>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</si>
  <si>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</si>
  <si>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</si>
  <si>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</si>
  <si>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</si>
  <si>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</si>
  <si>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</si>
  <si>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</si>
  <si>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</si>
  <si>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</si>
  <si>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</si>
  <si>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</si>
  <si>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</si>
  <si>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</si>
  <si>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</si>
  <si>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</si>
  <si>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</si>
  <si>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</si>
  <si>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</si>
  <si>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</si>
  <si>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</si>
  <si>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</si>
  <si>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</si>
  <si>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</si>
  <si>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</si>
  <si>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</si>
  <si>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</si>
  <si>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</si>
  <si>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</si>
  <si>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</si>
  <si>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</si>
  <si>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</si>
  <si>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</si>
  <si>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</si>
  <si>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</si>
  <si>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</si>
  <si>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</si>
  <si>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</si>
  <si>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</si>
  <si>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</si>
  <si>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</si>
  <si>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</si>
  <si>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</si>
  <si>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</si>
  <si>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</si>
  <si>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</si>
  <si>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</si>
  <si>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</si>
  <si>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</si>
  <si>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</si>
  <si>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</si>
  <si>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</si>
  <si>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</si>
  <si>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</si>
  <si>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</si>
  <si>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</si>
  <si>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</si>
  <si>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</si>
  <si>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</si>
  <si>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</si>
  <si>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</si>
  <si>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</si>
  <si>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</si>
  <si>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</si>
  <si>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</si>
  <si>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</si>
  <si>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</si>
  <si>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</si>
  <si>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</si>
  <si>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</si>
  <si>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</si>
  <si>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</si>
  <si>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</si>
  <si>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</si>
  <si>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</si>
  <si>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</si>
  <si>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</si>
  <si>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</si>
  <si>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</si>
  <si>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</si>
  <si>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</si>
  <si>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</si>
  <si>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</si>
  <si>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</si>
  <si>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</si>
  <si>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</si>
  <si>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</si>
  <si>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</si>
  <si>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</si>
  <si>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</si>
  <si>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</si>
  <si>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</si>
  <si>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</si>
  <si>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</si>
  <si>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</si>
  <si>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</si>
  <si>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</si>
  <si>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</si>
  <si>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</si>
  <si>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</si>
  <si>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</si>
  <si>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</si>
  <si>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</si>
  <si>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</si>
  <si>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</si>
  <si>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</si>
  <si>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</si>
  <si>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</si>
  <si>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</si>
  <si>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</si>
  <si>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</si>
  <si>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</si>
  <si>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</si>
  <si>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</si>
  <si>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</si>
  <si>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</si>
  <si>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</si>
  <si>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</si>
  <si>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</si>
  <si>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</si>
  <si>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</si>
  <si>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</si>
  <si>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</si>
  <si>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</si>
  <si>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</si>
  <si>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</si>
  <si>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</si>
  <si>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</si>
  <si>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</si>
  <si>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</si>
  <si>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</si>
  <si>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</si>
  <si>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</si>
  <si>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</si>
  <si>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</si>
  <si>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</si>
  <si>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</si>
  <si>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</si>
  <si>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</si>
  <si>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</si>
  <si>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</si>
  <si>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</si>
  <si>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</si>
  <si>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</si>
  <si>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</si>
  <si>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</si>
  <si>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</si>
  <si>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</si>
  <si>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</si>
  <si>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</si>
  <si>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</si>
  <si>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</si>
  <si>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</si>
  <si>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</si>
  <si>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</si>
  <si>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</si>
  <si>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</si>
  <si>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</si>
  <si>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</si>
  <si>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</si>
  <si>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</si>
  <si>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</si>
  <si>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</si>
  <si>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</si>
  <si>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</si>
  <si>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</si>
  <si>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</si>
  <si>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</si>
  <si>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</si>
  <si>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</si>
  <si>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</si>
  <si>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</si>
  <si>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</si>
  <si>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</si>
  <si>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</si>
  <si>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</si>
  <si>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</si>
  <si>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</si>
  <si>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</si>
  <si>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</si>
  <si>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</si>
  <si>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</si>
  <si>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</si>
  <si>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</si>
  <si>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</si>
  <si>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</si>
  <si>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</si>
  <si>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</si>
  <si>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</si>
  <si>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</si>
  <si>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</si>
  <si>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</si>
  <si>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</si>
  <si>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</si>
  <si>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</si>
  <si>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</si>
  <si>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</si>
  <si>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</si>
  <si>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</si>
  <si>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</si>
  <si>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</si>
  <si>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</si>
  <si>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</si>
  <si>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</si>
  <si>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</si>
  <si>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</si>
  <si>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</si>
  <si>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</si>
  <si>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</si>
  <si>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</si>
  <si>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</si>
  <si>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</si>
  <si>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</si>
  <si>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</si>
  <si>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</si>
  <si>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</si>
  <si>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</si>
  <si>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</si>
  <si>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</si>
  <si>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</si>
  <si>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</si>
  <si>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</si>
  <si>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</si>
  <si>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</si>
  <si>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</si>
  <si>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</si>
  <si>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</si>
  <si>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</si>
  <si>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</si>
  <si>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</si>
  <si>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</si>
  <si>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</si>
  <si>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</si>
  <si>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</si>
  <si>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</si>
  <si>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</si>
  <si>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</si>
  <si>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</si>
  <si>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</si>
  <si>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</si>
  <si>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</si>
  <si>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</si>
  <si>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</si>
  <si>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</si>
  <si>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</si>
  <si>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</si>
  <si>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</si>
  <si>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</si>
  <si>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</si>
  <si>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</si>
  <si>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</si>
  <si>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</si>
  <si>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</si>
  <si>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</si>
  <si>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</si>
  <si>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</si>
  <si>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</si>
  <si>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</si>
  <si>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</si>
  <si>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</si>
  <si>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</si>
  <si>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</si>
  <si>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</si>
  <si>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</si>
  <si>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</si>
  <si>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</si>
  <si>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</si>
  <si>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</si>
  <si>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</si>
  <si>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</si>
  <si>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</si>
  <si>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</si>
  <si>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</si>
  <si>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</si>
  <si>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</si>
  <si>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</si>
  <si>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</si>
  <si>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</si>
  <si>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</si>
  <si>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</si>
  <si>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</si>
  <si>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</si>
  <si>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</si>
  <si>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</si>
  <si>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</si>
  <si>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</si>
  <si>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</si>
  <si>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</si>
  <si>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</si>
  <si>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</si>
  <si>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</si>
  <si>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</si>
  <si>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</si>
  <si>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</si>
  <si>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</si>
  <si>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</si>
  <si>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</si>
  <si>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</si>
  <si>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</si>
  <si>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</si>
  <si>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</si>
  <si>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</si>
  <si>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</si>
  <si>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</si>
  <si>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</si>
  <si>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</si>
  <si>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</si>
  <si>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</si>
  <si>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</si>
  <si>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</si>
  <si>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</si>
  <si>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</si>
  <si>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</si>
  <si>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</si>
  <si>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</si>
  <si>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</si>
  <si>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</si>
  <si>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</si>
  <si>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</si>
  <si>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</si>
  <si>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</si>
  <si>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</si>
  <si>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</si>
  <si>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</si>
  <si>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</si>
  <si>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</si>
  <si>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</si>
  <si>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</si>
  <si>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</si>
  <si>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</si>
  <si>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</si>
  <si>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</si>
  <si>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</si>
  <si>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</si>
  <si>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</si>
  <si>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</si>
  <si>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</si>
  <si>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</si>
  <si>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</si>
  <si>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</si>
  <si>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</si>
  <si>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</si>
  <si>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</si>
  <si>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</si>
  <si>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</si>
  <si>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</si>
  <si>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</si>
  <si>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</si>
  <si>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</si>
  <si>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</si>
  <si>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</si>
  <si>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</si>
  <si>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</si>
  <si>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</si>
  <si>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</si>
  <si>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</si>
  <si>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</si>
  <si>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</si>
  <si>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</si>
  <si>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</si>
  <si>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</si>
  <si>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</si>
  <si>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</si>
  <si>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</si>
  <si>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</si>
  <si>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</si>
  <si>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</si>
  <si>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</si>
  <si>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</si>
  <si>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</si>
  <si>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</si>
  <si>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</si>
  <si>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</si>
  <si>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</si>
  <si>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</si>
  <si>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</si>
  <si>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</si>
  <si>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</si>
  <si>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</si>
  <si>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</si>
  <si>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</si>
  <si>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</si>
  <si>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</si>
  <si>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</si>
  <si>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</si>
  <si>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</si>
  <si>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</si>
  <si>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</si>
  <si>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</si>
  <si>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</si>
  <si>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</si>
  <si>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</si>
  <si>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</si>
  <si>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</si>
  <si>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</si>
  <si>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</si>
  <si>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</si>
  <si>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</si>
  <si>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</si>
  <si>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</si>
  <si>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</si>
  <si>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</si>
  <si>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</si>
  <si>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</si>
  <si>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</si>
  <si>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</si>
  <si>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</si>
  <si>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</si>
  <si>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</si>
  <si>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</si>
  <si>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</si>
  <si>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</si>
  <si>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</si>
  <si>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</si>
  <si>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</si>
  <si>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</si>
  <si>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</si>
  <si>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</si>
  <si>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</si>
  <si>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</si>
  <si>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</si>
  <si>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</si>
  <si>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</si>
  <si>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</si>
  <si>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</si>
  <si>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</si>
  <si>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</si>
  <si>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</si>
  <si>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</si>
  <si>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</si>
  <si>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</si>
  <si>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</si>
  <si>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</si>
  <si>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</si>
  <si>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</si>
  <si>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</si>
  <si>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</si>
  <si>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</si>
  <si>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</si>
  <si>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</si>
  <si>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</si>
  <si>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</si>
  <si>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</si>
  <si>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</si>
  <si>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</si>
  <si>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</si>
  <si>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</si>
  <si>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</si>
  <si>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</si>
  <si>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</si>
  <si>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</si>
  <si>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</si>
  <si>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</si>
  <si>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</si>
  <si>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</si>
  <si>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</si>
  <si>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</si>
  <si>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</si>
  <si>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</si>
  <si>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</si>
  <si>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</si>
  <si>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</si>
  <si>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</si>
  <si>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</si>
  <si>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</si>
  <si>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</si>
  <si>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</si>
  <si>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</si>
  <si>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</si>
  <si>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</si>
  <si>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</si>
  <si>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</si>
  <si>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</si>
  <si>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</si>
  <si>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</si>
  <si>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</si>
  <si>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</si>
  <si>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</si>
  <si>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</si>
  <si>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</si>
  <si>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</si>
  <si>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</si>
  <si>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</si>
  <si>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</si>
  <si>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</si>
  <si>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</si>
  <si>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</si>
  <si>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</si>
  <si>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</si>
  <si>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</si>
  <si>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</si>
  <si>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</si>
  <si>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</si>
  <si>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</si>
  <si>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</si>
  <si>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</si>
  <si>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</si>
  <si>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</si>
  <si>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</si>
  <si>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</si>
  <si>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</si>
  <si>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</si>
  <si>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</si>
  <si>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</si>
  <si>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</si>
  <si>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</si>
  <si>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</si>
  <si>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</si>
  <si>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</si>
  <si>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</si>
  <si>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</si>
  <si>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</si>
  <si>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</si>
  <si>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</si>
  <si>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</si>
  <si>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</si>
  <si>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</si>
  <si>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</si>
  <si>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</si>
  <si>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</si>
  <si>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</si>
  <si>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</si>
  <si>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</si>
  <si>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</si>
  <si>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</si>
  <si>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</si>
  <si>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</si>
  <si>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</si>
  <si>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</si>
  <si>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</si>
  <si>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</si>
  <si>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</si>
  <si>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</si>
  <si>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</si>
  <si>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</si>
  <si>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</si>
  <si>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</si>
  <si>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</si>
  <si>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</si>
  <si>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</si>
  <si>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</si>
  <si>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</si>
  <si>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</si>
  <si>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</si>
  <si>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</si>
  <si>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</si>
  <si>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</si>
  <si>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</si>
  <si>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</si>
  <si>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</si>
  <si>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</si>
  <si>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</si>
  <si>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</si>
  <si>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</si>
  <si>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</si>
  <si>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</si>
  <si>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</si>
  <si>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</si>
  <si>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</si>
  <si>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</si>
  <si>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</si>
  <si>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</si>
  <si>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</si>
  <si>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</si>
  <si>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</si>
  <si>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</si>
  <si>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</si>
  <si>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</si>
  <si>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</si>
  <si>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</si>
  <si>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</si>
  <si>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</si>
  <si>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</si>
  <si>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</si>
  <si>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</si>
  <si>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</si>
  <si>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</si>
  <si>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</si>
  <si>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</si>
  <si>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</si>
  <si>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</si>
  <si>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</si>
  <si>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</si>
  <si>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</si>
  <si>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</si>
  <si>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</si>
  <si>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</si>
  <si>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</si>
  <si>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</si>
  <si>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</si>
  <si>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</si>
  <si>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</si>
  <si>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</si>
  <si>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</si>
  <si>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</si>
  <si>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</si>
  <si>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</si>
  <si>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</si>
  <si>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</si>
  <si>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</si>
  <si>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</si>
  <si>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</si>
  <si>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</si>
  <si>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</si>
  <si>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</si>
  <si>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</si>
  <si>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</si>
  <si>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</si>
  <si>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</si>
  <si>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</si>
  <si>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</si>
  <si>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</si>
  <si>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</si>
  <si>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</si>
  <si>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</si>
  <si>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</si>
  <si>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</si>
  <si>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</si>
  <si>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</si>
  <si>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</si>
  <si>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</si>
  <si>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</si>
  <si>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</si>
  <si>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</si>
  <si>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</si>
  <si>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</si>
  <si>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</si>
  <si>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</si>
  <si>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</si>
  <si>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</si>
  <si>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</si>
  <si>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</si>
  <si>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</si>
  <si>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</si>
  <si>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</si>
  <si>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</si>
  <si>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</si>
  <si>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</si>
  <si>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</si>
  <si>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</si>
  <si>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</si>
  <si>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</si>
  <si>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</si>
  <si>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</si>
  <si>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</si>
  <si>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</si>
  <si>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</si>
  <si>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</si>
  <si>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</si>
  <si>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</si>
  <si>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</si>
  <si>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</si>
  <si>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</si>
  <si>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</si>
  <si>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</si>
  <si>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</si>
  <si>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</si>
  <si>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</si>
  <si>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</si>
  <si>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</si>
  <si>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</si>
  <si>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</si>
  <si>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</si>
  <si>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</si>
  <si>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</si>
  <si>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</si>
  <si>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</si>
  <si>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</si>
  <si>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</si>
  <si>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</si>
  <si>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</si>
  <si>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</si>
  <si>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</si>
  <si>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</si>
  <si>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</si>
  <si>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</si>
  <si>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</si>
  <si>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</si>
  <si>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</si>
  <si>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</si>
  <si>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</si>
  <si>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</si>
  <si>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</si>
  <si>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</si>
  <si>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</si>
  <si>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</si>
  <si>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</si>
  <si>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</si>
  <si>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</si>
  <si>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</si>
  <si>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</si>
  <si>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</si>
  <si>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</si>
  <si>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</si>
  <si>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</si>
  <si>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</si>
  <si>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</si>
  <si>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</si>
  <si>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</si>
  <si>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</si>
  <si>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</si>
  <si>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</si>
  <si>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</si>
  <si>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</si>
  <si>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</si>
  <si>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</si>
  <si>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</si>
  <si>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</si>
  <si>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</si>
  <si>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</si>
  <si>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</si>
  <si>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</si>
  <si>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</si>
  <si>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</si>
  <si>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</si>
  <si>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</si>
  <si>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</si>
  <si>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</si>
  <si>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</si>
  <si>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</si>
  <si>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</si>
  <si>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</si>
  <si>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</si>
  <si>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</si>
  <si>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</si>
  <si>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</si>
  <si>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</si>
  <si>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</si>
  <si>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</si>
  <si>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</si>
  <si>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</si>
  <si>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</si>
  <si>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</si>
  <si>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</si>
  <si>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</si>
  <si>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</si>
  <si>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</si>
  <si>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</si>
  <si>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</si>
  <si>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</si>
  <si>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</si>
  <si>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</si>
  <si>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</si>
  <si>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</si>
  <si>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</si>
  <si>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</si>
  <si>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</si>
  <si>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</si>
  <si>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</si>
  <si>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</si>
  <si>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</si>
  <si>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</si>
  <si>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</si>
  <si>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</si>
  <si>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</si>
  <si>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</si>
  <si>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</si>
  <si>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</si>
  <si>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</si>
  <si>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</si>
  <si>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</si>
  <si>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</si>
  <si>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</si>
  <si>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</si>
  <si>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</si>
  <si>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</si>
  <si>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</si>
  <si>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</si>
  <si>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</si>
  <si>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</si>
  <si>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</si>
  <si>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</si>
  <si>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</si>
  <si>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</si>
  <si>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</si>
  <si>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</si>
  <si>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</si>
  <si>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</si>
  <si>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</si>
  <si>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</si>
  <si>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</si>
  <si>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</si>
  <si>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</si>
  <si>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</si>
  <si>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</si>
  <si>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</si>
  <si>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</si>
  <si>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</si>
  <si>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</si>
  <si>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</si>
  <si>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</si>
  <si>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</si>
  <si>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</si>
  <si>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</si>
  <si>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</si>
  <si>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</si>
  <si>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</si>
  <si>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</si>
  <si>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</si>
  <si>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</si>
  <si>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</si>
  <si>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</si>
  <si>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</si>
  <si>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</si>
  <si>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</si>
  <si>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</si>
  <si>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</si>
  <si>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</si>
  <si>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</si>
  <si>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</si>
  <si>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</si>
  <si>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</si>
  <si>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</si>
  <si>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</si>
  <si>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</si>
  <si>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</si>
  <si>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</si>
  <si>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</si>
  <si>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</si>
  <si>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</si>
  <si>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</si>
  <si>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</si>
  <si>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</si>
  <si>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</si>
  <si>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</si>
  <si>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</si>
  <si>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</si>
  <si>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</si>
  <si>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</si>
  <si>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</si>
  <si>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</si>
  <si>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</si>
  <si>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</si>
  <si>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</si>
  <si>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</si>
  <si>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</si>
  <si>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</si>
  <si>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</si>
  <si>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</si>
  <si>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</si>
  <si>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</si>
  <si>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</si>
  <si>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</si>
  <si>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</si>
  <si>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</si>
  <si>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</si>
  <si>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</si>
  <si>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</si>
  <si>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</si>
  <si>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</si>
  <si>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</si>
  <si>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</si>
  <si>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</si>
  <si>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</si>
  <si>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</si>
  <si>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</si>
  <si>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</si>
  <si>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</si>
  <si>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</si>
  <si>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</si>
  <si>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</si>
  <si>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</si>
  <si>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</si>
  <si>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</si>
  <si>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</si>
  <si>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</si>
  <si>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</si>
  <si>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</si>
  <si>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</si>
  <si>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</si>
  <si>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</si>
  <si>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</si>
  <si>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</si>
  <si>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</si>
  <si>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</si>
  <si>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</si>
  <si>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</si>
  <si>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</si>
  <si>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</si>
  <si>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</si>
  <si>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</si>
  <si>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</si>
  <si>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</si>
  <si>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</si>
  <si>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</si>
  <si>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</si>
  <si>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</si>
  <si>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</si>
  <si>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</si>
  <si>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</si>
  <si>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</si>
  <si>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</si>
  <si>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</si>
  <si>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</si>
  <si>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</si>
  <si>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</si>
  <si>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</si>
  <si>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</si>
  <si>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</si>
  <si>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</si>
  <si>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</si>
  <si>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</si>
  <si>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</si>
  <si>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</si>
  <si>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</si>
  <si>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</si>
  <si>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</si>
  <si>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</si>
  <si>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</si>
  <si>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</si>
  <si>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</si>
  <si>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</si>
  <si>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</si>
  <si>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</si>
  <si>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</si>
  <si>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</si>
  <si>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</si>
  <si>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</si>
  <si>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</si>
  <si>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</si>
  <si>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</si>
  <si>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</si>
  <si>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</si>
  <si>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</si>
  <si>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</si>
  <si>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</si>
  <si>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</si>
  <si>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</si>
  <si>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</si>
  <si>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</si>
  <si>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</si>
  <si>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</si>
  <si>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</si>
  <si>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</si>
  <si>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</si>
  <si>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</si>
  <si>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</si>
  <si>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</si>
  <si>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</si>
  <si>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</si>
  <si>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</si>
  <si>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</si>
  <si>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</si>
  <si>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</si>
  <si>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</si>
  <si>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</si>
  <si>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</si>
  <si>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</si>
  <si>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</si>
  <si>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</si>
  <si>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</si>
  <si>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</si>
  <si>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</si>
  <si>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</si>
  <si>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</si>
  <si>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</si>
  <si>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</si>
  <si>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</si>
  <si>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</si>
  <si>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</si>
  <si>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</si>
  <si>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</si>
  <si>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</si>
  <si>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</si>
  <si>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</si>
  <si>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</si>
  <si>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</si>
  <si>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</si>
  <si>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</si>
  <si>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</si>
  <si>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</si>
  <si>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</si>
  <si>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</si>
  <si>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</si>
  <si>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</si>
  <si>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</si>
  <si>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</si>
  <si>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</si>
  <si>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</si>
  <si>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</si>
  <si>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</si>
  <si>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</si>
  <si>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</si>
  <si>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</si>
  <si>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</si>
  <si>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</si>
  <si>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</si>
  <si>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</si>
  <si>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</si>
  <si>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</si>
  <si>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</si>
  <si>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</si>
  <si>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</si>
  <si>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</si>
  <si>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</si>
  <si>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</si>
  <si>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</si>
  <si>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</si>
  <si>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</si>
  <si>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</si>
  <si>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</si>
  <si>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</si>
  <si>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</si>
  <si>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</si>
  <si>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</si>
  <si>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</si>
  <si>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</si>
  <si>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</si>
  <si>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</si>
  <si>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</si>
  <si>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</si>
  <si>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</si>
  <si>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</si>
  <si>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</si>
  <si>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</si>
  <si>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</si>
  <si>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</si>
  <si>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</si>
  <si>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</si>
  <si>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</si>
  <si>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</si>
  <si>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</si>
  <si>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</si>
  <si>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</si>
  <si>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</si>
  <si>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</si>
  <si>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</si>
  <si>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</si>
  <si>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</si>
  <si>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</si>
  <si>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</si>
  <si>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</si>
  <si>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</si>
  <si>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</si>
  <si>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</si>
  <si>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</si>
  <si>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</si>
  <si>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</si>
  <si>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</si>
  <si>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</si>
  <si>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</si>
  <si>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</si>
  <si>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</si>
  <si>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</si>
  <si>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</si>
  <si>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</si>
  <si>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</si>
  <si>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</si>
  <si>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</si>
  <si>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</si>
  <si>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</si>
  <si>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</si>
  <si>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</si>
  <si>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</si>
  <si>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</si>
  <si>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</si>
  <si>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</si>
  <si>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</si>
  <si>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</si>
  <si>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</si>
  <si>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</si>
  <si>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</si>
  <si>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</si>
  <si>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</si>
  <si>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</si>
  <si>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</si>
  <si>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</si>
  <si>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</si>
  <si>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</si>
  <si>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</si>
  <si>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</si>
  <si>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</si>
  <si>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</si>
  <si>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</si>
  <si>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</si>
  <si>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</si>
  <si>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</si>
  <si>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</si>
  <si>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</si>
  <si>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</si>
  <si>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</si>
  <si>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</si>
  <si>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</si>
  <si>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</si>
  <si>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</si>
  <si>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</si>
  <si>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</si>
  <si>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</si>
  <si>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</si>
  <si>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</si>
  <si>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</si>
  <si>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</si>
  <si>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</si>
  <si>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</si>
  <si>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</si>
  <si>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</si>
  <si>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</si>
  <si>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</si>
  <si>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</si>
  <si>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</si>
  <si>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</si>
  <si>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</si>
  <si>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</si>
  <si>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</si>
  <si>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</si>
  <si>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</si>
  <si>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</si>
  <si>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</si>
  <si>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</si>
  <si>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</si>
  <si>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</si>
  <si>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</si>
  <si>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</si>
  <si>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</si>
  <si>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</si>
  <si>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</si>
  <si>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</si>
  <si>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</si>
  <si>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</si>
  <si>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</si>
  <si>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</si>
  <si>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</si>
  <si>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</si>
  <si>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</si>
  <si>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</si>
  <si>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</si>
  <si>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</si>
  <si>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</si>
  <si>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</si>
  <si>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</si>
  <si>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</si>
  <si>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</si>
  <si>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</si>
  <si>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</si>
  <si>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</si>
  <si>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</si>
  <si>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</si>
  <si>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</si>
  <si>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</si>
  <si>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</si>
  <si>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</si>
  <si>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</si>
  <si>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</si>
  <si>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</si>
  <si>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</si>
  <si>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</si>
  <si>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</si>
  <si>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</si>
  <si>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</si>
  <si>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</si>
  <si>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</si>
  <si>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</si>
  <si>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</si>
  <si>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</si>
  <si>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</si>
  <si>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</si>
  <si>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</si>
  <si>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</si>
  <si>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</si>
  <si>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</si>
  <si>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</si>
  <si>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</si>
  <si>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</si>
  <si>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</si>
  <si>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</si>
  <si>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</si>
  <si>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</si>
  <si>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</si>
  <si>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</si>
  <si>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</si>
  <si>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</si>
  <si>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</si>
  <si>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</si>
  <si>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</si>
  <si>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</si>
  <si>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</si>
  <si>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</si>
  <si>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</si>
  <si>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</si>
  <si>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</si>
  <si>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</si>
  <si>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</si>
  <si>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</si>
  <si>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</si>
  <si>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</si>
  <si>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</si>
  <si>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</si>
  <si>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</si>
  <si>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</si>
  <si>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</si>
  <si>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</si>
  <si>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</si>
  <si>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</si>
  <si>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</si>
  <si>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</si>
  <si>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</si>
  <si>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</si>
  <si>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</si>
  <si>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</si>
  <si>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</si>
  <si>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</si>
  <si>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</si>
  <si>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</si>
  <si>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</si>
  <si>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</si>
  <si>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</si>
  <si>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</si>
  <si>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</si>
  <si>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</si>
  <si>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</si>
  <si>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</si>
  <si>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</si>
  <si>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</si>
  <si>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</si>
  <si>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</si>
  <si>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</si>
  <si>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</si>
  <si>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</si>
  <si>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</si>
  <si>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</si>
  <si>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</si>
  <si>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</si>
  <si>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</si>
  <si>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</si>
  <si>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</si>
  <si>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</si>
  <si>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</si>
  <si>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</si>
  <si>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</si>
  <si>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</si>
  <si>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</si>
  <si>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</si>
  <si>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</si>
  <si>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</si>
  <si>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</si>
  <si>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</si>
  <si>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</si>
  <si>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</si>
  <si>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</si>
  <si>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</si>
  <si>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</si>
  <si>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</si>
  <si>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</si>
  <si>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</si>
  <si>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</si>
  <si>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</si>
  <si>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</si>
  <si>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</si>
  <si>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</si>
  <si>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</si>
  <si>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</si>
  <si>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</si>
  <si>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</si>
  <si>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</si>
  <si>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</si>
  <si>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</si>
  <si>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</si>
  <si>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</si>
  <si>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</si>
  <si>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</si>
  <si>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</si>
  <si>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</si>
  <si>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</si>
  <si>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</si>
  <si>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</si>
  <si>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</si>
  <si>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</si>
  <si>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</si>
  <si>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</si>
  <si>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</si>
  <si>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</si>
  <si>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</si>
  <si>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</si>
  <si>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</si>
  <si>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</si>
  <si>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</si>
  <si>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</si>
  <si>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</si>
  <si>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</si>
  <si>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</si>
  <si>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</si>
  <si>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</si>
  <si>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</si>
  <si>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</si>
  <si>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</si>
  <si>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</si>
  <si>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</si>
  <si>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</si>
  <si>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</si>
  <si>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</si>
  <si>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</si>
  <si>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</si>
  <si>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</si>
  <si>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</si>
  <si>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</si>
  <si>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</si>
  <si>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</si>
  <si>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</si>
  <si>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</si>
  <si>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</si>
  <si>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</si>
  <si>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</si>
  <si>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</si>
  <si>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</si>
  <si>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</si>
  <si>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</si>
  <si>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</si>
  <si>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</si>
  <si>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</si>
  <si>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</si>
  <si>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</si>
  <si>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</si>
  <si>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</si>
  <si>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</si>
  <si>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</si>
  <si>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</si>
  <si>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</si>
  <si>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</si>
  <si>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</si>
  <si>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</si>
  <si>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</si>
  <si>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</si>
  <si>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</si>
  <si>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</si>
  <si>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</si>
  <si>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</si>
  <si>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</si>
  <si>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</si>
  <si>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</si>
  <si>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</si>
  <si>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</si>
  <si>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</si>
  <si>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</si>
  <si>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</si>
  <si>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</si>
  <si>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</si>
  <si>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</si>
  <si>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</si>
  <si>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</si>
  <si>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</si>
  <si>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</si>
  <si>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</si>
  <si>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</si>
  <si>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</si>
  <si>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</si>
  <si>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</si>
  <si>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</si>
  <si>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</si>
  <si>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</si>
  <si>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</si>
  <si>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</si>
  <si>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</si>
  <si>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</si>
  <si>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</si>
  <si>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</si>
  <si>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</si>
  <si>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</si>
  <si>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</si>
  <si>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</si>
  <si>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</si>
  <si>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</si>
  <si>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</si>
  <si>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</si>
  <si>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</si>
  <si>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</si>
  <si>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</si>
  <si>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</si>
  <si>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</si>
  <si>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</si>
  <si>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</si>
  <si>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</si>
  <si>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</si>
  <si>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</si>
  <si>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</si>
  <si>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</si>
  <si>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</si>
  <si>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</si>
  <si>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</si>
  <si>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</si>
  <si>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</si>
  <si>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</si>
  <si>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</si>
  <si>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</si>
  <si>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</si>
  <si>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</si>
  <si>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</si>
  <si>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</si>
  <si>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</si>
  <si>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</si>
  <si>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</si>
  <si>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</si>
  <si>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</si>
  <si>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</si>
  <si>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</si>
  <si>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</si>
  <si>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</si>
  <si>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</si>
  <si>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</si>
  <si>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</si>
  <si>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</si>
  <si>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</si>
  <si>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</si>
  <si>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</si>
  <si>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</si>
  <si>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</si>
  <si>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</si>
  <si>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</si>
  <si>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</si>
  <si>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</si>
  <si>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</si>
  <si>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</si>
  <si>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</si>
  <si>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</si>
  <si>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</si>
  <si>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</si>
  <si>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</si>
  <si>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</si>
  <si>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</si>
  <si>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</si>
  <si>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</si>
  <si>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</si>
  <si>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</si>
  <si>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</si>
  <si>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</si>
  <si>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</si>
  <si>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</si>
  <si>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</si>
  <si>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</si>
  <si>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</si>
  <si>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</si>
  <si>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</si>
  <si>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</si>
  <si>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</si>
  <si>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</si>
  <si>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</si>
  <si>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</si>
  <si>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</si>
  <si>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</si>
  <si>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</si>
  <si>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</si>
  <si>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</si>
  <si>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</si>
  <si>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</si>
  <si>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</si>
  <si>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</si>
  <si>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</si>
  <si>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</si>
  <si>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</si>
  <si>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</si>
  <si>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</si>
  <si>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</si>
  <si>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</si>
  <si>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</si>
  <si>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</si>
  <si>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</si>
  <si>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</si>
  <si>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</si>
  <si>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</si>
  <si>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</si>
  <si>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</si>
  <si>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</si>
  <si>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</si>
  <si>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</si>
  <si>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</si>
  <si>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</si>
  <si>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</si>
  <si>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</si>
  <si>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</si>
  <si>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</si>
  <si>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</si>
  <si>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</si>
  <si>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</si>
  <si>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</si>
  <si>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</si>
  <si>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</si>
  <si>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</si>
  <si>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</si>
  <si>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</si>
  <si>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</si>
  <si>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</si>
  <si>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</si>
  <si>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</si>
  <si>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</si>
  <si>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</si>
  <si>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</si>
  <si>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</si>
  <si>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</si>
  <si>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</si>
  <si>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</si>
  <si>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</si>
  <si>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</si>
  <si>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</si>
  <si>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</si>
  <si>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</si>
  <si>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</si>
  <si>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</si>
  <si>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</si>
  <si>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</si>
  <si>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</si>
  <si>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</si>
  <si>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</si>
  <si>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</si>
  <si>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</si>
  <si>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</si>
  <si>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</si>
  <si>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</si>
  <si>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</si>
  <si>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</si>
  <si>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</si>
  <si>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</si>
  <si>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</si>
  <si>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</si>
  <si>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</si>
  <si>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</si>
  <si>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</si>
  <si>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</si>
  <si>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</si>
  <si>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</si>
  <si>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</si>
  <si>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</si>
  <si>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</si>
  <si>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</si>
  <si>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</si>
  <si>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</si>
  <si>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</si>
  <si>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</si>
  <si>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</si>
  <si>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</si>
  <si>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</si>
  <si>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</si>
  <si>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</si>
  <si>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</si>
  <si>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</si>
  <si>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</si>
  <si>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</si>
  <si>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</si>
  <si>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</si>
  <si>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</si>
  <si>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</si>
  <si>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</si>
  <si>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</si>
  <si>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</si>
  <si>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</si>
  <si>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</si>
  <si>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</si>
  <si>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</si>
  <si>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</si>
  <si>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</si>
  <si>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</si>
  <si>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</si>
  <si>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</si>
  <si>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</si>
  <si>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</si>
  <si>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</si>
  <si>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</si>
  <si>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</si>
  <si>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</si>
  <si>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</si>
  <si>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</si>
  <si>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</si>
  <si>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</si>
  <si>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</si>
  <si>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</si>
  <si>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</si>
  <si>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</si>
  <si>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</si>
  <si>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</si>
  <si>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</si>
  <si>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</si>
  <si>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</si>
  <si>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</si>
  <si>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</si>
  <si>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</si>
  <si>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</si>
  <si>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</si>
  <si>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</si>
  <si>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</si>
  <si>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</si>
  <si>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</si>
  <si>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</si>
  <si>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</si>
  <si>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</si>
  <si>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</si>
  <si>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</si>
  <si>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</si>
  <si>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</si>
  <si>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</si>
  <si>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</si>
  <si>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</si>
  <si>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</si>
  <si>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</si>
  <si>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</si>
  <si>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</si>
  <si>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</si>
  <si>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</si>
  <si>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</si>
  <si>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</si>
  <si>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</si>
  <si>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</si>
  <si>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</si>
  <si>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</si>
  <si>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</si>
  <si>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</si>
  <si>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</si>
  <si>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</si>
  <si>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</si>
  <si>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</si>
  <si>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</si>
  <si>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</si>
  <si>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</si>
  <si>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</si>
  <si>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</si>
  <si>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</si>
  <si>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</si>
  <si>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</si>
  <si>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</si>
  <si>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</si>
  <si>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</si>
  <si>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</si>
  <si>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</si>
  <si>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</si>
  <si>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</si>
  <si>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</si>
  <si>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</si>
  <si>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</si>
  <si>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</si>
  <si>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</si>
  <si>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</si>
  <si>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</si>
  <si>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</si>
  <si>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</si>
  <si>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</si>
  <si>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</si>
  <si>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</si>
  <si>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</si>
  <si>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</si>
  <si>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</si>
  <si>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</si>
  <si>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</si>
  <si>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</si>
  <si>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</si>
  <si>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</si>
  <si>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</si>
  <si>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</si>
  <si>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</si>
  <si>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</si>
  <si>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</si>
  <si>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</si>
  <si>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</si>
  <si>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</si>
  <si>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</si>
  <si>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</si>
  <si>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</si>
  <si>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</si>
  <si>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</si>
  <si>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</si>
  <si>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</si>
  <si>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</si>
  <si>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</si>
  <si>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</si>
  <si>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</si>
  <si>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</si>
  <si>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</si>
  <si>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</si>
  <si>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</si>
  <si>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</si>
  <si>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</si>
  <si>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</si>
  <si>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</si>
  <si>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</si>
  <si>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</si>
  <si>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</si>
  <si>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</si>
  <si>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</si>
  <si>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</si>
  <si>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</si>
  <si>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</si>
  <si>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</si>
  <si>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</si>
  <si>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</si>
  <si>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</si>
  <si>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</si>
  <si>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</si>
  <si>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</si>
  <si>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</si>
  <si>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</si>
  <si>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</si>
  <si>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</si>
  <si>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</si>
  <si>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</si>
  <si>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</si>
  <si>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</si>
  <si>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</si>
  <si>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</si>
  <si>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</si>
  <si>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</si>
  <si>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</si>
  <si>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</si>
  <si>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</si>
  <si>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</si>
  <si>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</si>
  <si>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</si>
  <si>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</si>
  <si>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</si>
  <si>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</si>
  <si>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</si>
  <si>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</si>
  <si>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</si>
  <si>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</si>
  <si>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</si>
  <si>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</si>
  <si>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</si>
  <si>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</si>
  <si>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</si>
  <si>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</si>
  <si>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</si>
  <si>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</si>
  <si>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</si>
  <si>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</si>
  <si>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</si>
  <si>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</si>
  <si>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</si>
  <si>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</si>
  <si>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</si>
  <si>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</si>
  <si>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</si>
  <si>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</si>
  <si>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</si>
  <si>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</si>
  <si>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</si>
  <si>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</si>
  <si>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</si>
  <si>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</si>
  <si>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</si>
  <si>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</si>
  <si>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</si>
  <si>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</si>
  <si>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</si>
  <si>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</si>
  <si>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</si>
  <si>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</si>
  <si>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</si>
  <si>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</si>
  <si>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</si>
  <si>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</si>
  <si>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</si>
  <si>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</si>
  <si>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</si>
  <si>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</si>
  <si>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</si>
  <si>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</si>
  <si>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</si>
  <si>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</si>
  <si>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</si>
  <si>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</si>
  <si>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</si>
  <si>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</si>
  <si>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</si>
  <si>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</si>
  <si>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</si>
  <si>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</si>
  <si>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</si>
  <si>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</si>
  <si>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</si>
  <si>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</si>
  <si>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</si>
  <si>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</si>
  <si>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</si>
  <si>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</si>
  <si>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</si>
  <si>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</si>
  <si>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</si>
  <si>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</si>
  <si>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</si>
  <si>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</si>
  <si>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</si>
  <si>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</si>
  <si>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</si>
  <si>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</si>
  <si>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</si>
  <si>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</si>
  <si>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</si>
  <si>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</si>
  <si>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</si>
  <si>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</si>
  <si>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</si>
  <si>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</si>
  <si>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</si>
  <si>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</si>
  <si>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</si>
  <si>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</si>
  <si>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</si>
  <si>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</si>
  <si>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</si>
  <si>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</si>
  <si>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</si>
  <si>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</si>
  <si>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</si>
  <si>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</si>
  <si>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</si>
  <si>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</si>
  <si>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</si>
  <si>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</si>
  <si>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</si>
  <si>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</si>
  <si>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</si>
  <si>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</si>
  <si>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</si>
  <si>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</si>
  <si>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</si>
  <si>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</si>
  <si>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</si>
  <si>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</si>
  <si>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</si>
  <si>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</si>
  <si>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</si>
  <si>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</si>
  <si>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</si>
  <si>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</si>
  <si>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</si>
  <si>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</si>
  <si>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</si>
  <si>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</si>
  <si>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</si>
  <si>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</si>
  <si>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</si>
  <si>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</si>
  <si>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</si>
  <si>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</si>
  <si>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</si>
  <si>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</si>
  <si>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</si>
  <si>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</si>
  <si>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</si>
  <si>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</si>
  <si>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</si>
  <si>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</si>
  <si>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</si>
  <si>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</si>
  <si>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</si>
  <si>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</si>
  <si>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</si>
  <si>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</si>
  <si>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</si>
  <si>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</si>
  <si>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</si>
  <si>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</si>
  <si>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</si>
  <si>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</si>
  <si>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</si>
  <si>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</si>
  <si>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</si>
  <si>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</si>
  <si>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</si>
  <si>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</si>
  <si>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</si>
  <si>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</si>
  <si>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</si>
  <si>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</si>
  <si>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</si>
  <si>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</si>
  <si>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</si>
  <si>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</si>
  <si>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</si>
  <si>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</si>
  <si>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</si>
  <si>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</si>
  <si>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</si>
  <si>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</si>
  <si>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</si>
  <si>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</si>
  <si>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</si>
  <si>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</si>
  <si>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</si>
  <si>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</si>
  <si>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</si>
  <si>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</si>
  <si>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</si>
  <si>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</si>
  <si>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</si>
  <si>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</si>
  <si>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</si>
  <si>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</si>
  <si>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</si>
  <si>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</si>
  <si>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</si>
  <si>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</si>
  <si>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</si>
  <si>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</si>
  <si>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</si>
  <si>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</si>
  <si>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</si>
  <si>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</si>
  <si>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</si>
  <si>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</si>
  <si>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</si>
  <si>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</si>
  <si>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</si>
  <si>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</si>
  <si>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</si>
  <si>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</si>
  <si>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</si>
  <si>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</si>
  <si>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</si>
  <si>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</si>
  <si>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</si>
  <si>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</si>
  <si>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</si>
  <si>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</si>
  <si>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</si>
  <si>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</si>
  <si>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</si>
  <si>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</si>
  <si>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</si>
  <si>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</si>
  <si>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</si>
  <si>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</si>
  <si>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</si>
  <si>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</si>
  <si>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</si>
  <si>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</si>
  <si>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</si>
  <si>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</si>
  <si>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</si>
  <si>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</si>
  <si>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</si>
  <si>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</si>
  <si>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</si>
  <si>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</si>
  <si>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</si>
  <si>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</si>
  <si>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</si>
  <si>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</si>
  <si>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</si>
  <si>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</si>
  <si>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</si>
  <si>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</si>
  <si>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</si>
  <si>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</si>
  <si>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</si>
  <si>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</si>
  <si>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</si>
  <si>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</si>
  <si>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</si>
  <si>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</si>
  <si>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</si>
  <si>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</si>
  <si>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</si>
  <si>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</si>
  <si>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</si>
  <si>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</si>
  <si>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</si>
  <si>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</si>
  <si>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</si>
  <si>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</si>
  <si>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</si>
  <si>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</si>
  <si>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</si>
  <si>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</si>
  <si>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</si>
  <si>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</si>
  <si>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</si>
  <si>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</si>
  <si>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</si>
  <si>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</si>
  <si>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</si>
  <si>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</si>
  <si>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</si>
  <si>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</si>
  <si>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</si>
  <si>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</si>
  <si>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</si>
  <si>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</si>
  <si>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</si>
  <si>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</si>
  <si>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</si>
  <si>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</si>
  <si>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</si>
  <si>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</si>
  <si>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</si>
  <si>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</si>
  <si>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</si>
  <si>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</si>
  <si>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</si>
  <si>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</si>
  <si>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</si>
  <si>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</si>
  <si>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</si>
  <si>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</si>
  <si>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</si>
  <si>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</si>
  <si>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</si>
  <si>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</si>
  <si>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</si>
  <si>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</si>
  <si>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</si>
  <si>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</si>
  <si>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</si>
  <si>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</si>
  <si>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</si>
  <si>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</si>
  <si>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</si>
  <si>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</si>
  <si>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</si>
  <si>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</si>
  <si>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</si>
  <si>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</si>
  <si>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</si>
  <si>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</si>
  <si>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</si>
  <si>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</si>
  <si>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</si>
  <si>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</si>
  <si>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</si>
  <si>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</si>
  <si>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</si>
  <si>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</si>
  <si>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</si>
  <si>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</si>
  <si>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</si>
  <si>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</si>
  <si>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</si>
  <si>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</si>
  <si>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</si>
  <si>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</si>
  <si>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</si>
  <si>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</si>
  <si>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</si>
  <si>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</si>
  <si>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</si>
  <si>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</si>
  <si>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</si>
  <si>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</si>
  <si>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</si>
  <si>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</si>
  <si>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</si>
  <si>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</si>
  <si>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</si>
  <si>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</si>
  <si>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</si>
  <si>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</si>
  <si>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</si>
  <si>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</si>
  <si>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</si>
  <si>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</si>
  <si>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</si>
  <si>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</si>
  <si>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</si>
  <si>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</si>
  <si>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</si>
  <si>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</si>
  <si>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</si>
  <si>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</si>
  <si>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</si>
  <si>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</si>
  <si>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</si>
  <si>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</si>
  <si>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</si>
  <si>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</si>
  <si>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</si>
  <si>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</si>
  <si>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</si>
  <si>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</si>
  <si>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</si>
  <si>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</si>
  <si>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</si>
  <si>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</si>
  <si>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</si>
  <si>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</si>
  <si>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</si>
  <si>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</si>
  <si>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</si>
  <si>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</si>
  <si>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</si>
  <si>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</si>
  <si>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</si>
  <si>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</si>
  <si>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</si>
  <si>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</si>
  <si>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</si>
  <si>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</si>
  <si>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</si>
  <si>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</si>
  <si>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</si>
  <si>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</si>
  <si>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</si>
  <si>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</si>
  <si>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</si>
  <si>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</si>
  <si>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</si>
  <si>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</si>
  <si>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</si>
  <si>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</si>
  <si>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</si>
  <si>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</si>
  <si>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</si>
  <si>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</si>
  <si>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</si>
  <si>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</si>
  <si>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</si>
  <si>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</si>
  <si>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</si>
  <si>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</si>
  <si>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</si>
  <si>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</si>
  <si>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</si>
  <si>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</si>
  <si>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</si>
  <si>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</si>
  <si>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</si>
  <si>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</si>
  <si>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</si>
  <si>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</si>
  <si>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</si>
  <si>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</si>
  <si>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</si>
  <si>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</si>
  <si>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</si>
  <si>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</si>
  <si>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</si>
  <si>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</si>
  <si>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</si>
  <si>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</si>
  <si>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</si>
  <si>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</si>
  <si>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</si>
  <si>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</si>
  <si>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</si>
  <si>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</si>
  <si>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</si>
  <si>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</si>
  <si>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</si>
  <si>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</si>
  <si>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</si>
  <si>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</si>
  <si>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</si>
  <si>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</si>
  <si>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</si>
  <si>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</si>
  <si>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</si>
  <si>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</si>
  <si>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</si>
  <si>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</si>
  <si>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</si>
  <si>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</si>
  <si>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</si>
  <si>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</si>
  <si>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</si>
  <si>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</si>
  <si>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</si>
  <si>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</si>
  <si>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</si>
  <si>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</si>
  <si>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</si>
  <si>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</si>
  <si>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</si>
  <si>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</si>
  <si>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</si>
  <si>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</si>
  <si>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</si>
  <si>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</si>
  <si>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</si>
  <si>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</si>
  <si>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</si>
  <si>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</si>
  <si>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</si>
  <si>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</si>
  <si>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</si>
  <si>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</si>
  <si>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</si>
  <si>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</si>
  <si>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</si>
  <si>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</si>
  <si>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</si>
  <si>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</si>
  <si>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</si>
  <si>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</si>
  <si>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</si>
  <si>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</si>
  <si>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</si>
  <si>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</si>
  <si>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</si>
  <si>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</si>
  <si>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</si>
  <si>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</si>
  <si>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</si>
  <si>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</si>
  <si>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</si>
  <si>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</si>
  <si>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</si>
  <si>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</si>
  <si>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</si>
  <si>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</si>
  <si>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</si>
  <si>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</si>
  <si>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</si>
  <si>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</si>
  <si>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</si>
  <si>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</si>
  <si>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</si>
  <si>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</si>
  <si>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</si>
  <si>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</si>
  <si>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</si>
  <si>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</si>
  <si>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</si>
  <si>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</si>
  <si>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</si>
  <si>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</si>
  <si>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</si>
  <si>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</si>
  <si>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</si>
  <si>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</si>
  <si>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</si>
  <si>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</si>
  <si>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</si>
  <si>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</si>
  <si>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</si>
  <si>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</si>
  <si>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</si>
  <si>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</si>
  <si>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</si>
  <si>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</si>
  <si>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</si>
  <si>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</si>
  <si>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</si>
  <si>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</si>
  <si>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</si>
  <si>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</si>
  <si>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</si>
  <si>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</si>
  <si>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</si>
  <si>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</si>
  <si>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</si>
  <si>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</si>
  <si>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</si>
  <si>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</si>
  <si>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</si>
  <si>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</si>
  <si>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</si>
  <si>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</si>
  <si>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</si>
  <si>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</si>
  <si>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</si>
  <si>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</si>
  <si>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</si>
  <si>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</si>
  <si>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</si>
  <si>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</si>
  <si>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</si>
  <si>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</si>
  <si>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</si>
  <si>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</si>
  <si>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</si>
  <si>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</si>
  <si>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</si>
  <si>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</si>
  <si>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</si>
  <si>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</si>
  <si>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</si>
  <si>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</si>
  <si>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</si>
  <si>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</si>
  <si>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</si>
  <si>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</si>
  <si>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</si>
  <si>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</si>
  <si>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</si>
  <si>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</si>
  <si>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</si>
  <si>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</si>
  <si>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</si>
  <si>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</si>
  <si>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</si>
  <si>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</si>
  <si>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</si>
  <si>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</si>
  <si>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</si>
  <si>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</si>
  <si>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</si>
  <si>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</si>
  <si>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</si>
  <si>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</si>
  <si>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</si>
  <si>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</si>
  <si>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</si>
  <si>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</si>
  <si>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</si>
  <si>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</si>
  <si>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</si>
  <si>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</si>
  <si>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</si>
  <si>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</si>
  <si>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</si>
  <si>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</si>
  <si>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</si>
  <si>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</si>
  <si>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</si>
  <si>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</si>
  <si>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</si>
  <si>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</si>
  <si>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</si>
  <si>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</si>
  <si>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</si>
  <si>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</si>
  <si>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</si>
  <si>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</si>
  <si>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</si>
  <si>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</si>
  <si>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</si>
  <si>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</si>
  <si>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</si>
  <si>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</si>
  <si>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</si>
  <si>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</si>
  <si>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</si>
  <si>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</si>
  <si>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</si>
  <si>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</si>
  <si>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</si>
  <si>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</si>
  <si>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</si>
  <si>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</si>
  <si>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</si>
  <si>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</si>
  <si>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</si>
  <si>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</si>
  <si>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</si>
  <si>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</si>
  <si>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</si>
  <si>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</si>
  <si>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</si>
  <si>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</si>
  <si>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</si>
  <si>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</si>
  <si>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</si>
  <si>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</si>
  <si>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</si>
  <si>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</si>
  <si>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</si>
  <si>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</si>
  <si>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</si>
  <si>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</si>
  <si>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</si>
  <si>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</si>
  <si>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</si>
  <si>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</si>
  <si>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</si>
  <si>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</si>
  <si>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</si>
  <si>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</si>
  <si>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</si>
  <si>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</si>
  <si>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</si>
  <si>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</si>
  <si>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</si>
  <si>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</si>
  <si>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</si>
  <si>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</si>
  <si>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</si>
  <si>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</si>
  <si>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</si>
  <si>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</si>
  <si>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</si>
  <si>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</si>
  <si>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</si>
  <si>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</si>
  <si>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</si>
  <si>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</si>
  <si>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</si>
  <si>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</si>
  <si>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</si>
  <si>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</si>
  <si>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</si>
  <si>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</si>
  <si>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</si>
  <si>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</si>
  <si>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</si>
  <si>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</si>
  <si>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</si>
  <si>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</si>
  <si>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</si>
  <si>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</si>
  <si>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</si>
  <si>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</si>
  <si>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</si>
  <si>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</si>
  <si>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</si>
  <si>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</si>
  <si>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</si>
  <si>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</si>
  <si>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</si>
  <si>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</si>
  <si>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</si>
  <si>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</si>
  <si>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</si>
  <si>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</si>
  <si>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</si>
  <si>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</si>
  <si>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</si>
  <si>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</si>
  <si>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</si>
  <si>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</si>
  <si>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</si>
  <si>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</si>
  <si>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</si>
  <si>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</si>
  <si>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</si>
  <si>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</si>
  <si>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</si>
  <si>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</si>
  <si>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</si>
  <si>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</si>
  <si>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</si>
  <si>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</si>
  <si>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</si>
  <si>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</si>
  <si>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</si>
  <si>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</si>
  <si>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</si>
  <si>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</si>
  <si>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</si>
  <si>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</si>
  <si>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</si>
  <si>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</si>
  <si>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</si>
  <si>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</si>
  <si>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</si>
  <si>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</si>
  <si>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</si>
  <si>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</si>
  <si>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</si>
  <si>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</si>
  <si>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</si>
  <si>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</si>
  <si>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</si>
  <si>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</si>
  <si>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</si>
  <si>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</si>
  <si>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</si>
  <si>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</si>
  <si>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</si>
  <si>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</si>
  <si>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</si>
  <si>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</si>
  <si>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</si>
  <si>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</si>
  <si>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</si>
  <si>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</si>
  <si>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</si>
  <si>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</si>
  <si>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</si>
  <si>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</si>
  <si>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</si>
  <si>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</si>
  <si>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</si>
  <si>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</si>
  <si>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</si>
  <si>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</si>
  <si>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</si>
  <si>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</si>
  <si>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</si>
  <si>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</si>
  <si>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</si>
  <si>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</si>
  <si>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</si>
  <si>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</si>
  <si>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</si>
  <si>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</si>
  <si>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</si>
  <si>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</si>
  <si>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</si>
  <si>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</si>
  <si>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</si>
  <si>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</si>
  <si>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</si>
  <si>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</si>
  <si>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</si>
  <si>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</si>
  <si>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</si>
  <si>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</si>
  <si>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</si>
  <si>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</si>
  <si>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</si>
  <si>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</si>
  <si>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</si>
  <si>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</si>
  <si>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</si>
  <si>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</si>
  <si>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</si>
  <si>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</si>
  <si>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</si>
  <si>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</si>
  <si>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</si>
  <si>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</si>
  <si>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</si>
  <si>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</si>
  <si>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</si>
  <si>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</si>
  <si>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</si>
  <si>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</si>
  <si>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</si>
  <si>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</si>
  <si>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</si>
  <si>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</si>
  <si>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</si>
  <si>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</si>
  <si>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</si>
  <si>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</si>
  <si>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</si>
  <si>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</si>
  <si>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</si>
  <si>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</si>
  <si>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</si>
  <si>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</si>
  <si>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</si>
  <si>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</si>
  <si>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</si>
  <si>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</si>
  <si>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</si>
  <si>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</si>
  <si>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</si>
  <si>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</si>
  <si>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</si>
  <si>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</si>
  <si>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</si>
  <si>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</si>
  <si>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</si>
  <si>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</si>
  <si>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</si>
  <si>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</si>
  <si>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</si>
  <si>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</si>
  <si>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</si>
  <si>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</si>
  <si>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</si>
  <si>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</si>
  <si>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</si>
  <si>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</si>
  <si>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</si>
  <si>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</si>
  <si>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</si>
  <si>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</si>
  <si>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</si>
  <si>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</si>
  <si>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</si>
  <si>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</si>
  <si>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</si>
  <si>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</si>
  <si>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</si>
  <si>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</si>
  <si>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</si>
  <si>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</si>
  <si>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</si>
  <si>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</si>
  <si>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</si>
  <si>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</si>
  <si>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</si>
  <si>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</si>
  <si>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</si>
  <si>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</si>
  <si>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</si>
  <si>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</si>
  <si>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</si>
  <si>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</si>
  <si>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</si>
  <si>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</si>
  <si>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</si>
  <si>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</si>
  <si>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</si>
  <si>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</si>
  <si>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</si>
  <si>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</si>
  <si>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</si>
  <si>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</si>
  <si>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</si>
  <si>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</si>
  <si>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</si>
  <si>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</si>
  <si>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</si>
  <si>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</si>
  <si>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</si>
  <si>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</si>
  <si>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</si>
  <si>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</si>
  <si>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</si>
  <si>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</si>
  <si>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</si>
  <si>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</si>
  <si>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</si>
  <si>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</si>
  <si>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</si>
  <si>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</si>
  <si>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</si>
  <si>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</si>
  <si>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</si>
  <si>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</si>
  <si>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</si>
  <si>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</si>
  <si>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</si>
  <si>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</si>
  <si>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</si>
  <si>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</si>
  <si>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</si>
  <si>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</si>
  <si>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</si>
  <si>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</si>
  <si>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</si>
  <si>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</si>
  <si>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</si>
  <si>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</si>
  <si>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</si>
  <si>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</si>
  <si>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</si>
  <si>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</si>
  <si>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</si>
  <si>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</si>
  <si>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</si>
  <si>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</si>
  <si>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</si>
  <si>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</si>
  <si>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</si>
  <si>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</si>
  <si>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</si>
  <si>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</si>
  <si>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</si>
  <si>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</si>
  <si>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</si>
  <si>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</si>
  <si>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</si>
  <si>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</si>
  <si>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</si>
  <si>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</si>
  <si>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</si>
  <si>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</si>
  <si>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</si>
  <si>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</si>
  <si>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</si>
  <si>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</si>
  <si>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</si>
  <si>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</si>
  <si>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</si>
  <si>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</si>
  <si>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</si>
  <si>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</si>
  <si>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</si>
  <si>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</si>
  <si>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</si>
  <si>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</si>
  <si>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</si>
  <si>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</si>
  <si>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</si>
  <si>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</si>
  <si>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</si>
  <si>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</si>
  <si>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</si>
  <si>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</si>
  <si>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</si>
  <si>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</si>
  <si>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</si>
  <si>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</si>
  <si>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</si>
  <si>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</si>
  <si>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</si>
  <si>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</si>
  <si>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</si>
  <si>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</si>
  <si>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</si>
  <si>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</si>
  <si>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</si>
  <si>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</si>
  <si>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</si>
  <si>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</si>
  <si>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</si>
  <si>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</si>
  <si>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</si>
  <si>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</si>
  <si>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</si>
  <si>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</si>
  <si>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</si>
  <si>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</si>
  <si>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</si>
  <si>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</si>
  <si>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</si>
  <si>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</si>
  <si>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</si>
  <si>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</si>
  <si>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</si>
  <si>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</si>
  <si>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</si>
  <si>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</si>
  <si>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</si>
  <si>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</si>
  <si>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</si>
  <si>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</si>
  <si>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</si>
  <si>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</si>
  <si>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</si>
  <si>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</si>
  <si>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</si>
  <si>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</si>
  <si>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</si>
  <si>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</si>
  <si>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</si>
  <si>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</si>
  <si>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</si>
  <si>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</si>
  <si>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</si>
  <si>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</si>
  <si>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</si>
  <si>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</si>
  <si>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</si>
  <si>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</si>
  <si>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</si>
  <si>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</si>
  <si>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</si>
  <si>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</si>
  <si>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</si>
  <si>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</si>
  <si>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</si>
  <si>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</si>
  <si>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</si>
  <si>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</si>
  <si>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</si>
  <si>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</si>
  <si>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</si>
  <si>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</si>
  <si>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</si>
  <si>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</si>
  <si>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</si>
  <si>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</si>
  <si>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</si>
  <si>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</si>
  <si>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</si>
  <si>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</si>
  <si>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</si>
  <si>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</si>
  <si>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</si>
  <si>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</si>
  <si>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</si>
  <si>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</si>
  <si>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</si>
  <si>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</si>
  <si>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</si>
  <si>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</si>
  <si>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</si>
  <si>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</si>
  <si>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</si>
  <si>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</si>
  <si>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</si>
  <si>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</si>
  <si>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</si>
  <si>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</si>
  <si>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</si>
  <si>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</si>
  <si>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</si>
  <si>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</si>
  <si>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</si>
  <si>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</si>
  <si>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</si>
  <si>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</si>
  <si>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</si>
  <si>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</si>
  <si>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</si>
  <si>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</si>
  <si>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</si>
  <si>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</si>
  <si>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</si>
  <si>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</si>
  <si>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</si>
  <si>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</si>
  <si>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</si>
  <si>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</si>
  <si>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</si>
  <si>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</si>
  <si>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</si>
  <si>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</si>
  <si>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</si>
  <si>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</si>
  <si>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</si>
  <si>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</si>
  <si>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</si>
  <si>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</si>
  <si>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</si>
  <si>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</si>
  <si>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</si>
  <si>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</si>
  <si>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</si>
  <si>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</si>
  <si>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</si>
  <si>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</si>
  <si>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</si>
  <si>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</si>
  <si>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</si>
  <si>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</si>
  <si>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</si>
  <si>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</si>
  <si>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</si>
  <si>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</si>
  <si>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</si>
  <si>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</si>
  <si>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</si>
  <si>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</si>
  <si>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</si>
  <si>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</si>
  <si>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</si>
  <si>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</si>
  <si>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</si>
  <si>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</si>
  <si>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</si>
  <si>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</si>
  <si>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</si>
  <si>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</si>
  <si>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</si>
  <si>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</si>
  <si>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</si>
  <si>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</si>
  <si>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</si>
  <si>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</si>
  <si>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</si>
  <si>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</si>
  <si>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</si>
  <si>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</si>
  <si>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</si>
  <si>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</si>
  <si>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</si>
  <si>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</si>
  <si>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</si>
  <si>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</si>
  <si>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</si>
  <si>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</si>
  <si>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</si>
  <si>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</si>
  <si>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</si>
  <si>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</si>
  <si>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</si>
  <si>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</si>
  <si>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</si>
  <si>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</si>
  <si>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</si>
  <si>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</si>
  <si>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</si>
  <si>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</si>
  <si>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</si>
  <si>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</si>
  <si>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</si>
  <si>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</si>
  <si>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</si>
  <si>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</si>
  <si>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</si>
  <si>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</si>
  <si>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</si>
  <si>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</si>
  <si>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</si>
  <si>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</si>
  <si>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</si>
  <si>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</si>
  <si>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</si>
  <si>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</si>
  <si>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</si>
  <si>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</si>
  <si>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</si>
  <si>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</si>
  <si>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</si>
  <si>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</si>
  <si>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</si>
  <si>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</si>
  <si>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</si>
  <si>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</si>
  <si>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</si>
  <si>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</si>
  <si>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</si>
  <si>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</si>
  <si>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</si>
  <si>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</si>
  <si>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</si>
  <si>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</si>
  <si>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</si>
  <si>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</si>
  <si>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</si>
  <si>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</si>
  <si>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</si>
  <si>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</si>
  <si>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</si>
  <si>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</si>
  <si>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</si>
  <si>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</si>
  <si>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</si>
  <si>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</si>
  <si>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</si>
  <si>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</si>
  <si>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</si>
  <si>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</si>
  <si>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</si>
  <si>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</si>
  <si>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</si>
  <si>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</si>
  <si>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</si>
  <si>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</si>
  <si>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</si>
  <si>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</si>
  <si>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</si>
  <si>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</si>
  <si>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</si>
  <si>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</si>
  <si>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</si>
  <si>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</si>
  <si>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</si>
  <si>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</si>
  <si>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</si>
  <si>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</si>
  <si>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</si>
  <si>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</si>
  <si>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</si>
  <si>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</si>
  <si>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</si>
  <si>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</si>
  <si>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</si>
  <si>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</si>
  <si>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</si>
  <si>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</si>
  <si>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</si>
  <si>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</si>
  <si>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</si>
  <si>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</si>
  <si>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</si>
  <si>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</si>
  <si>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</si>
  <si>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</si>
  <si>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</si>
  <si>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</si>
  <si>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</si>
  <si>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</si>
  <si>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</si>
  <si>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</si>
  <si>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</si>
  <si>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</si>
  <si>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</si>
  <si>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</si>
  <si>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</si>
  <si>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</si>
  <si>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</si>
  <si>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</si>
  <si>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</si>
  <si>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</si>
  <si>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</si>
  <si>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</si>
  <si>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</si>
  <si>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</si>
  <si>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</si>
  <si>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</si>
  <si>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</si>
  <si>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</si>
  <si>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</si>
  <si>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</si>
  <si>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</si>
  <si>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</si>
  <si>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</si>
  <si>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</si>
  <si>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</si>
  <si>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</si>
  <si>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</si>
  <si>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</si>
  <si>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</si>
  <si>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</si>
  <si>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</si>
  <si>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</si>
  <si>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</si>
  <si>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</si>
  <si>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</si>
  <si>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</si>
  <si>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</si>
  <si>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</si>
  <si>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</si>
  <si>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</si>
  <si>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</si>
  <si>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</si>
  <si>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</si>
  <si>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</si>
  <si>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</si>
  <si>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</si>
  <si>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</si>
  <si>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</si>
  <si>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</si>
  <si>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</si>
  <si>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</si>
  <si>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</si>
  <si>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</si>
  <si>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</si>
  <si>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</si>
  <si>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</si>
  <si>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</si>
  <si>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</si>
  <si>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</si>
  <si>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</si>
  <si>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</si>
  <si>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</si>
  <si>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</si>
  <si>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</si>
  <si>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</si>
  <si>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</si>
  <si>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</si>
  <si>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</si>
  <si>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</si>
  <si>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</si>
  <si>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</si>
  <si>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</si>
  <si>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</si>
  <si>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</si>
  <si>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</si>
  <si>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</si>
  <si>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</si>
  <si>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</si>
  <si>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</si>
  <si>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</si>
  <si>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</si>
  <si>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</si>
  <si>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</si>
  <si>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</si>
  <si>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</si>
  <si>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</si>
  <si>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</si>
  <si>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</si>
  <si>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</si>
  <si>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</si>
  <si>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</si>
  <si>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</si>
  <si>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</si>
  <si>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</si>
  <si>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</si>
  <si>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</si>
  <si>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</si>
  <si>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</si>
  <si>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</si>
  <si>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</si>
  <si>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</si>
  <si>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</si>
  <si>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</si>
  <si>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</si>
  <si>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</si>
  <si>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</si>
  <si>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</si>
  <si>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</si>
  <si>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</si>
  <si>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</si>
  <si>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</si>
  <si>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</si>
  <si>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</si>
  <si>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</si>
  <si>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</si>
  <si>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</si>
  <si>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</si>
  <si>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</si>
  <si>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</si>
  <si>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</si>
  <si>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</si>
  <si>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</si>
  <si>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</si>
  <si>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</si>
  <si>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</si>
  <si>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</si>
  <si>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</si>
  <si>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</si>
  <si>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</si>
  <si>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</si>
  <si>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</si>
  <si>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</si>
  <si>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</si>
  <si>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</si>
  <si>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</si>
  <si>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</si>
  <si>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</si>
  <si>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</si>
  <si>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</si>
  <si>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</si>
  <si>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</si>
  <si>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</si>
  <si>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</si>
  <si>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</si>
  <si>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</si>
  <si>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</si>
  <si>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</si>
  <si>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</si>
  <si>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</si>
  <si>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</si>
  <si>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</si>
  <si>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</si>
  <si>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</si>
  <si>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</si>
  <si>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</si>
  <si>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</si>
  <si>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</si>
  <si>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</si>
  <si>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</si>
  <si>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</si>
  <si>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</si>
  <si>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</si>
  <si>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</si>
  <si>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</si>
  <si>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</si>
  <si>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</si>
  <si>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</si>
  <si>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</si>
  <si>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</si>
  <si>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</si>
  <si>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</si>
  <si>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</si>
  <si>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</si>
  <si>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</si>
  <si>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</si>
  <si>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</si>
  <si>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</si>
  <si>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</si>
  <si>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</si>
  <si>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</si>
  <si>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</si>
  <si>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</si>
  <si>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</si>
  <si>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</si>
  <si>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</si>
  <si>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</si>
  <si>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</si>
  <si>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</si>
  <si>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</si>
  <si>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</si>
  <si>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</si>
  <si>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</si>
  <si>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</si>
  <si>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</si>
  <si>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</si>
  <si>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</si>
  <si>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</si>
  <si>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</si>
  <si>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</si>
  <si>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</si>
  <si>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</si>
  <si>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</si>
  <si>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</si>
  <si>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</si>
  <si>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</si>
  <si>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</si>
  <si>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</si>
  <si>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</si>
  <si>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</si>
  <si>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</si>
  <si>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</si>
  <si>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</si>
  <si>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</si>
  <si>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</si>
  <si>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</si>
  <si>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</si>
  <si>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</si>
  <si>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</si>
  <si>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</si>
  <si>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</si>
  <si>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</si>
  <si>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</si>
  <si>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</si>
  <si>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</si>
  <si>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</si>
  <si>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</si>
  <si>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</si>
  <si>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</si>
  <si>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</si>
  <si>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</si>
  <si>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</si>
  <si>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</si>
  <si>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</si>
  <si>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</si>
  <si>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</si>
  <si>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</si>
  <si>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</si>
  <si>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</si>
  <si>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</si>
  <si>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</si>
  <si>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</si>
  <si>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</si>
  <si>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</si>
  <si>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</si>
  <si>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</si>
  <si>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</si>
  <si>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</si>
  <si>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</si>
  <si>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</si>
  <si>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</si>
  <si>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</si>
  <si>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</si>
  <si>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</si>
  <si>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</si>
  <si>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</si>
  <si>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</si>
  <si>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</si>
  <si>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</si>
  <si>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</si>
  <si>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</si>
  <si>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</si>
  <si>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</si>
  <si>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</si>
  <si>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</si>
  <si>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</si>
  <si>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</si>
  <si>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</si>
  <si>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</si>
  <si>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</si>
  <si>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</si>
  <si>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</si>
  <si>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</si>
  <si>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</si>
  <si>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</si>
  <si>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</si>
  <si>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</si>
  <si>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</si>
  <si>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</si>
  <si>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</si>
  <si>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</si>
  <si>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</si>
  <si>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</si>
  <si>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</si>
  <si>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</si>
  <si>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</si>
  <si>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</si>
  <si>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</si>
  <si>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</si>
  <si>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</si>
  <si>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</si>
  <si>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</si>
  <si>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</si>
  <si>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</si>
  <si>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</si>
  <si>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</si>
  <si>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</si>
  <si>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</si>
  <si>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</si>
  <si>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</si>
  <si>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</si>
  <si>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</si>
  <si>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</si>
  <si>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</si>
  <si>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</si>
  <si>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</si>
  <si>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</si>
  <si>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</si>
  <si>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</si>
  <si>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</si>
  <si>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</si>
  <si>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</si>
  <si>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</si>
  <si>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</si>
  <si>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</si>
  <si>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</si>
  <si>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</si>
  <si>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</si>
  <si>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</si>
  <si>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</si>
  <si>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</si>
  <si>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</si>
  <si>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</si>
  <si>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</si>
  <si>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</si>
  <si>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</si>
  <si>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</si>
  <si>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</si>
  <si>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</si>
  <si>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</si>
  <si>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</si>
  <si>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</si>
  <si>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</si>
  <si>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</si>
  <si>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</si>
  <si>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</si>
  <si>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</si>
  <si>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</si>
  <si>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</si>
  <si>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</si>
  <si>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</si>
  <si>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</si>
  <si>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</si>
  <si>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</si>
  <si>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</si>
  <si>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</si>
  <si>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</si>
  <si>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</si>
  <si>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</si>
  <si>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</si>
  <si>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</si>
  <si>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</si>
  <si>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</si>
  <si>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</si>
  <si>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</si>
  <si>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</si>
  <si>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</si>
  <si>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</si>
  <si>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</si>
  <si>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</si>
  <si>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</si>
  <si>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</si>
  <si>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</si>
  <si>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</si>
  <si>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</si>
  <si>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</si>
  <si>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</si>
  <si>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</si>
  <si>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</si>
  <si>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</si>
  <si>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</si>
  <si>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</si>
  <si>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</si>
  <si>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</si>
  <si>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</si>
  <si>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</si>
  <si>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</si>
  <si>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</si>
  <si>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</si>
  <si>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</si>
  <si>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</si>
  <si>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</si>
  <si>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</si>
  <si>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</si>
  <si>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</si>
  <si>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</si>
  <si>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</si>
  <si>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</si>
  <si>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</si>
  <si>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</si>
  <si>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</si>
  <si>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</si>
  <si>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</si>
  <si>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</si>
  <si>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</si>
  <si>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</si>
  <si>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</si>
  <si>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</si>
  <si>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</si>
  <si>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</si>
  <si>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</si>
  <si>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</si>
  <si>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</si>
  <si>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</si>
  <si>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</si>
  <si>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</si>
  <si>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</si>
  <si>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</si>
  <si>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</si>
  <si>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</si>
  <si>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</si>
  <si>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</si>
  <si>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</si>
  <si>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</si>
  <si>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</si>
  <si>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</si>
  <si>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</si>
  <si>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</si>
  <si>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</si>
  <si>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</si>
  <si>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</si>
  <si>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</si>
  <si>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</si>
  <si>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</si>
  <si>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</si>
  <si>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</si>
  <si>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</si>
  <si>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</si>
  <si>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</si>
  <si>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</si>
  <si>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</si>
  <si>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</si>
  <si>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</si>
  <si>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</si>
  <si>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</si>
  <si>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</si>
  <si>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</si>
  <si>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</si>
  <si>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</si>
  <si>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</si>
  <si>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</si>
  <si>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</si>
  <si>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</si>
  <si>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</si>
  <si>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</si>
  <si>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</si>
  <si>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</si>
  <si>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</si>
  <si>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</si>
  <si>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</si>
  <si>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</si>
  <si>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</si>
  <si>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</si>
  <si>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</si>
  <si>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</si>
  <si>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</si>
  <si>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</si>
  <si>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</si>
  <si>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</si>
  <si>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</si>
  <si>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</si>
  <si>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</si>
  <si>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</si>
  <si>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</si>
  <si>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</si>
  <si>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</si>
  <si>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</si>
  <si>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</si>
  <si>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</si>
  <si>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</si>
  <si>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</si>
  <si>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</si>
  <si>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</si>
  <si>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</si>
  <si>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</si>
  <si>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</si>
  <si>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</si>
  <si>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</si>
  <si>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</si>
  <si>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</si>
  <si>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</si>
  <si>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</si>
  <si>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</si>
  <si>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</si>
  <si>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</si>
  <si>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</si>
  <si>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</si>
  <si>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</si>
  <si>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</si>
  <si>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</si>
  <si>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</si>
  <si>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</si>
  <si>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</si>
  <si>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</si>
  <si>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</si>
  <si>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</si>
  <si>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</si>
  <si>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</si>
  <si>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</si>
  <si>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</si>
  <si>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</si>
  <si>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</si>
  <si>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</si>
  <si>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</si>
  <si>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</si>
  <si>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</si>
  <si>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</si>
  <si>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</si>
  <si>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</si>
  <si>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</si>
  <si>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</si>
  <si>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</si>
  <si>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</si>
  <si>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</si>
  <si>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</si>
  <si>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</si>
  <si>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</si>
  <si>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</si>
  <si>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</si>
  <si>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</si>
  <si>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</si>
  <si>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</si>
  <si>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</si>
  <si>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</si>
  <si>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</si>
  <si>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</si>
  <si>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</si>
  <si>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</si>
  <si>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</si>
  <si>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</si>
  <si>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</si>
  <si>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</si>
  <si>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</si>
  <si>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</si>
  <si>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</si>
  <si>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</si>
  <si>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</si>
  <si>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</si>
  <si>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</si>
  <si>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</si>
  <si>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</si>
  <si>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</si>
  <si>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</si>
  <si>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</si>
  <si>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</si>
  <si>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</si>
  <si>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</si>
  <si>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</si>
  <si>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</si>
  <si>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</si>
  <si>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</si>
  <si>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</si>
  <si>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</si>
  <si>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</si>
  <si>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</si>
  <si>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</si>
  <si>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</si>
  <si>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</si>
  <si>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</si>
  <si>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</si>
  <si>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</si>
  <si>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</si>
  <si>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</si>
  <si>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</si>
  <si>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</si>
  <si>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</si>
  <si>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</si>
  <si>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</si>
  <si>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</si>
  <si>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</si>
  <si>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</si>
  <si>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</si>
  <si>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</si>
  <si>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</si>
  <si>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</si>
  <si>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</si>
  <si>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</si>
  <si>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</si>
  <si>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</si>
  <si>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</si>
  <si>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</si>
  <si>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</si>
  <si>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</si>
  <si>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</si>
  <si>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</si>
  <si>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</si>
  <si>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</si>
  <si>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</si>
  <si>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</si>
  <si>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</si>
  <si>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</si>
  <si>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</si>
  <si>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</si>
  <si>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</si>
  <si>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</si>
  <si>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</si>
  <si>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</si>
  <si>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</si>
  <si>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</si>
  <si>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</si>
  <si>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</si>
  <si>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</si>
  <si>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</si>
  <si>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</si>
  <si>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</si>
  <si>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</si>
  <si>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</si>
  <si>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</si>
  <si>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</si>
  <si>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</si>
  <si>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</si>
  <si>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</si>
  <si>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</si>
  <si>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</si>
  <si>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</si>
  <si>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</si>
  <si>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</si>
  <si>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</si>
  <si>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</si>
  <si>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</si>
  <si>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</si>
  <si>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</si>
  <si>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</si>
  <si>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</si>
  <si>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</si>
  <si>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</si>
  <si>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</si>
  <si>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</si>
  <si>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</si>
  <si>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</si>
  <si>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</si>
  <si>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</si>
  <si>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</si>
  <si>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</si>
  <si>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</si>
  <si>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</si>
  <si>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</si>
  <si>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</si>
  <si>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</si>
  <si>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</si>
  <si>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</si>
  <si>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</si>
  <si>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</si>
  <si>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</si>
  <si>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</si>
  <si>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</si>
  <si>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</si>
  <si>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</si>
  <si>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</si>
  <si>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</si>
  <si>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</si>
  <si>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</si>
  <si>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</si>
  <si>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</si>
  <si>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</si>
  <si>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</si>
  <si>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</si>
  <si>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</si>
  <si>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</si>
  <si>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</si>
  <si>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</si>
  <si>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</si>
  <si>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</si>
  <si>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</si>
  <si>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</si>
  <si>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</si>
  <si>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</si>
  <si>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</si>
  <si>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</si>
  <si>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</si>
  <si>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</si>
  <si>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</si>
  <si>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</si>
  <si>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</si>
  <si>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</si>
  <si>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</si>
  <si>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</si>
  <si>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</si>
  <si>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</si>
  <si>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</si>
  <si>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</si>
  <si>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</si>
  <si>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</si>
  <si>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</si>
  <si>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</si>
  <si>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</si>
  <si>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</si>
  <si>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</si>
  <si>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</si>
  <si>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</si>
  <si>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</si>
  <si>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</si>
  <si>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</si>
  <si>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</si>
  <si>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</si>
  <si>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</si>
  <si>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</si>
  <si>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</si>
  <si>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</si>
  <si>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</si>
  <si>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</si>
  <si>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</si>
  <si>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</si>
  <si>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</si>
  <si>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</si>
  <si>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</si>
  <si>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</si>
  <si>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</si>
  <si>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</si>
  <si>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</si>
  <si>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</si>
  <si>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</si>
  <si>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</si>
  <si>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</si>
  <si>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</si>
  <si>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</si>
  <si>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</si>
  <si>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</si>
  <si>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</si>
  <si>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</si>
  <si>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</si>
  <si>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</si>
  <si>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</si>
  <si>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</si>
  <si>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</si>
  <si>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</si>
  <si>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</si>
  <si>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</si>
  <si>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</si>
  <si>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</si>
  <si>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</si>
  <si>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</si>
  <si>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</si>
  <si>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</si>
  <si>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</si>
  <si>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</si>
  <si>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</si>
  <si>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</si>
  <si>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</si>
  <si>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</si>
  <si>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</si>
  <si>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</si>
  <si>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</si>
  <si>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</si>
  <si>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</si>
  <si>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</si>
  <si>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</si>
  <si>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</si>
  <si>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</si>
  <si>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</si>
  <si>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</si>
  <si>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</si>
  <si>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</si>
  <si>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</si>
  <si>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</si>
  <si>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</si>
  <si>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</si>
  <si>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</si>
  <si>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</si>
  <si>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</si>
  <si>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</si>
  <si>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</si>
  <si>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</si>
  <si>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</si>
  <si>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</si>
  <si>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</si>
  <si>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</si>
  <si>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</si>
  <si>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</si>
  <si>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</si>
  <si>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</si>
  <si>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</si>
  <si>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</si>
  <si>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</si>
  <si>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</si>
  <si>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</si>
  <si>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</si>
  <si>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</si>
  <si>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</si>
  <si>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</si>
  <si>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</si>
  <si>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</si>
  <si>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</si>
  <si>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</si>
  <si>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</si>
  <si>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</si>
  <si>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</si>
  <si>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</si>
  <si>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</si>
  <si>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</si>
  <si>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</si>
  <si>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</si>
  <si>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</si>
  <si>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</si>
  <si>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</si>
  <si>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</si>
  <si>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</si>
  <si>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</si>
  <si>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</si>
  <si>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</si>
  <si>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</si>
  <si>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</si>
  <si>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</si>
  <si>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</si>
  <si>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</si>
  <si>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</si>
  <si>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</si>
  <si>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</si>
  <si>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</si>
  <si>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</si>
  <si>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</si>
  <si>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</si>
  <si>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</si>
  <si>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</si>
  <si>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</si>
  <si>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</si>
  <si>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</si>
  <si>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</si>
  <si>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</si>
  <si>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</si>
  <si>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</si>
  <si>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</si>
  <si>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</si>
  <si>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</si>
  <si>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</si>
  <si>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</si>
  <si>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</si>
  <si>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</si>
  <si>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</si>
  <si>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</si>
  <si>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</si>
  <si>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</si>
  <si>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</si>
  <si>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</si>
  <si>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</si>
  <si>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</si>
  <si>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</si>
  <si>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</si>
  <si>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</si>
  <si>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</si>
  <si>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</si>
  <si>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</si>
  <si>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</si>
  <si>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</si>
  <si>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</si>
  <si>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</si>
  <si>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</si>
  <si>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</si>
  <si>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</si>
  <si>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</si>
  <si>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</si>
  <si>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</si>
  <si>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</si>
  <si>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</si>
  <si>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</si>
  <si>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</si>
  <si>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</si>
  <si>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</si>
  <si>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</si>
  <si>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</si>
  <si>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</si>
  <si>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</si>
  <si>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</si>
  <si>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</si>
  <si>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</si>
  <si>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</si>
  <si>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</si>
  <si>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</si>
  <si>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</si>
  <si>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</si>
  <si>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</si>
  <si>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</si>
  <si>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</si>
  <si>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</si>
  <si>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</si>
  <si>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</si>
  <si>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</si>
  <si>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</si>
  <si>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</si>
  <si>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</si>
  <si>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</si>
  <si>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</si>
  <si>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</si>
  <si>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</si>
  <si>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</si>
  <si>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</si>
  <si>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</si>
  <si>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</si>
  <si>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</si>
  <si>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</si>
  <si>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</si>
  <si>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</si>
  <si>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</si>
  <si>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</si>
  <si>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</si>
  <si>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</si>
  <si>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</si>
  <si>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</si>
  <si>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</si>
  <si>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</si>
  <si>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</si>
  <si>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</si>
  <si>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</si>
  <si>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</si>
  <si>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</si>
  <si>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</si>
  <si>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</si>
  <si>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</si>
  <si>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</si>
  <si>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</si>
  <si>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</si>
  <si>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</si>
  <si>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</si>
  <si>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</si>
  <si>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</si>
  <si>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</si>
  <si>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</si>
  <si>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</si>
  <si>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</si>
  <si>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</si>
  <si>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</si>
  <si>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</si>
  <si>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</si>
  <si>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</si>
  <si>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</si>
  <si>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</si>
  <si>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</si>
  <si>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</si>
  <si>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</si>
  <si>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</si>
  <si>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</si>
  <si>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</si>
  <si>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</si>
  <si>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</si>
  <si>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</si>
  <si>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</si>
  <si>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</si>
  <si>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</si>
  <si>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</si>
  <si>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</si>
  <si>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</si>
  <si>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</si>
  <si>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</si>
  <si>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</si>
  <si>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</si>
  <si>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</si>
  <si>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</si>
  <si>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</si>
  <si>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</si>
  <si>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</si>
  <si>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</si>
  <si>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</si>
  <si>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</si>
  <si>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</si>
  <si>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</si>
  <si>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</si>
  <si>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</si>
  <si>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</si>
  <si>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</si>
  <si>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</si>
  <si>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</si>
  <si>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</si>
  <si>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</si>
  <si>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</si>
  <si>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</si>
  <si>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</si>
  <si>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</si>
  <si>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</si>
  <si>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</si>
  <si>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</si>
  <si>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</si>
  <si>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</si>
  <si>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</si>
  <si>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</si>
  <si>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</si>
  <si>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</si>
  <si>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</si>
  <si>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</si>
  <si>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</si>
  <si>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</si>
  <si>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</si>
  <si>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</si>
  <si>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</si>
  <si>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</si>
  <si>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</si>
  <si>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</si>
  <si>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</si>
  <si>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</si>
  <si>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</si>
  <si>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</si>
  <si>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</si>
  <si>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</si>
  <si>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</si>
  <si>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</si>
  <si>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</si>
  <si>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</si>
  <si>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</si>
  <si>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</si>
  <si>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</si>
  <si>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</si>
  <si>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</si>
  <si>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</si>
  <si>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</si>
  <si>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</si>
  <si>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</si>
  <si>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</si>
  <si>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</si>
  <si>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</si>
  <si>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</si>
  <si>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</si>
  <si>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</si>
  <si>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</si>
  <si>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</si>
  <si>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</si>
  <si>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</si>
  <si>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</si>
  <si>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</si>
  <si>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</si>
  <si>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</si>
  <si>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</si>
  <si>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</si>
  <si>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</si>
  <si>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</si>
  <si>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</si>
  <si>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</si>
  <si>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</si>
  <si>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</si>
  <si>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</si>
  <si>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</si>
  <si>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</si>
  <si>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</si>
  <si>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</si>
  <si>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</si>
  <si>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</si>
  <si>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</si>
  <si>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</si>
  <si>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</si>
  <si>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</si>
  <si>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</si>
  <si>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</si>
  <si>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</si>
  <si>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</si>
  <si>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</si>
  <si>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</si>
  <si>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</si>
  <si>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</si>
  <si>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</si>
  <si>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</si>
  <si>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</si>
  <si>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</si>
  <si>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</si>
  <si>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</si>
  <si>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</si>
  <si>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</si>
  <si>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</si>
  <si>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</si>
  <si>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</si>
  <si>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</si>
  <si>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</si>
  <si>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</si>
  <si>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</si>
  <si>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</si>
  <si>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</si>
  <si>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</si>
  <si>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</si>
  <si>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</si>
  <si>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</si>
  <si>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</si>
  <si>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</si>
  <si>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</si>
  <si>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</si>
  <si>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</si>
  <si>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</si>
  <si>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</si>
  <si>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</si>
  <si>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</si>
  <si>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</si>
  <si>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</si>
  <si>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</si>
  <si>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</si>
  <si>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</si>
  <si>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</si>
  <si>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</si>
  <si>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</si>
  <si>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</si>
  <si>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</si>
  <si>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</si>
  <si>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</si>
  <si>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</si>
  <si>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</si>
  <si>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</si>
  <si>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</si>
  <si>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</si>
  <si>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</si>
  <si>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</si>
  <si>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</si>
  <si>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</si>
  <si>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</si>
  <si>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</si>
  <si>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</si>
  <si>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</si>
  <si>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</si>
  <si>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</si>
  <si>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</si>
  <si>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</si>
  <si>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</si>
  <si>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</si>
  <si>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</si>
  <si>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</si>
  <si>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</si>
  <si>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</si>
  <si>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</si>
  <si>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</si>
  <si>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</si>
  <si>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</si>
  <si>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</si>
  <si>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</si>
  <si>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</si>
  <si>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</si>
  <si>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</si>
  <si>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</si>
  <si>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</si>
  <si>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</si>
  <si>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</si>
  <si>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</si>
  <si>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</si>
  <si>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</si>
  <si>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</si>
  <si>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</si>
  <si>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</si>
  <si>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</si>
  <si>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</si>
  <si>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</si>
  <si>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</si>
  <si>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</si>
  <si>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</si>
  <si>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</si>
  <si>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</si>
  <si>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</si>
  <si>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</si>
  <si>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</si>
  <si>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</si>
  <si>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</si>
  <si>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</si>
  <si>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</si>
  <si>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</si>
  <si>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</si>
  <si>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</si>
  <si>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</si>
  <si>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</si>
  <si>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</si>
  <si>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</si>
  <si>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</si>
  <si>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</si>
  <si>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</si>
  <si>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</si>
  <si>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</si>
  <si>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</si>
  <si>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</si>
  <si>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</si>
  <si>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</si>
  <si>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</si>
  <si>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</si>
  <si>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</si>
  <si>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</si>
  <si>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</si>
  <si>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</si>
  <si>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</si>
  <si>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</si>
  <si>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</si>
  <si>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</si>
  <si>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</si>
  <si>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</si>
  <si>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</si>
  <si>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</si>
  <si>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</si>
  <si>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</si>
  <si>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</si>
  <si>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</si>
  <si>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</si>
  <si>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</si>
  <si>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</si>
  <si>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</si>
  <si>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</si>
  <si>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</si>
  <si>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</si>
  <si>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</si>
  <si>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</si>
  <si>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</si>
  <si>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</si>
  <si>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</si>
  <si>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</si>
  <si>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</si>
  <si>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</si>
  <si>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</si>
  <si>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</si>
  <si>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</si>
  <si>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</si>
  <si>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</si>
  <si>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</si>
  <si>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</si>
  <si>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</si>
  <si>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</si>
  <si>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</si>
  <si>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</si>
  <si>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</si>
  <si>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</si>
  <si>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</si>
  <si>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</si>
  <si>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</si>
  <si>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</si>
  <si>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</si>
  <si>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</si>
  <si>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</si>
  <si>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</si>
  <si>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</si>
  <si>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</si>
  <si>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</si>
  <si>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</si>
  <si>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</si>
  <si>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</si>
  <si>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</si>
  <si>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</si>
  <si>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</si>
  <si>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</si>
  <si>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</si>
  <si>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</si>
  <si>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</si>
  <si>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</si>
  <si>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</si>
  <si>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</si>
  <si>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</si>
  <si>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</si>
  <si>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</si>
  <si>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</si>
  <si>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</si>
  <si>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</si>
  <si>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</si>
  <si>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</si>
  <si>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</si>
  <si>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</si>
  <si>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</si>
  <si>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</si>
  <si>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</si>
  <si>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</si>
  <si>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</si>
  <si>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</si>
  <si>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</si>
  <si>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</si>
  <si>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</si>
  <si>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</si>
  <si>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</si>
  <si>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</si>
  <si>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</si>
  <si>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</si>
  <si>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</si>
  <si>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</si>
  <si>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</si>
  <si>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</si>
  <si>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</si>
  <si>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</si>
  <si>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</si>
  <si>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</si>
  <si>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</si>
  <si>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</si>
  <si>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</si>
  <si>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</si>
  <si>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</si>
  <si>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</si>
  <si>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</si>
  <si>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</si>
  <si>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</si>
  <si>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</si>
  <si>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</si>
  <si>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</si>
  <si>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</si>
  <si>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</si>
  <si>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</si>
  <si>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</si>
  <si>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</si>
  <si>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</si>
  <si>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</si>
  <si>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</si>
  <si>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</si>
  <si>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</si>
  <si>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</si>
  <si>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</si>
  <si>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</si>
  <si>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</si>
  <si>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</si>
  <si>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</si>
  <si>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</si>
  <si>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</si>
  <si>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</si>
  <si>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</si>
  <si>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</si>
  <si>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</si>
  <si>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</si>
  <si>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</si>
  <si>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</si>
  <si>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</si>
  <si>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</si>
  <si>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</si>
  <si>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</si>
  <si>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</si>
  <si>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</si>
  <si>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</si>
  <si>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</si>
  <si>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</si>
  <si>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</si>
  <si>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</si>
  <si>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</si>
  <si>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</si>
  <si>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</si>
  <si>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</si>
  <si>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</si>
  <si>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</si>
  <si>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</si>
  <si>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</si>
  <si>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</si>
  <si>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</si>
  <si>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</si>
  <si>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</si>
  <si>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</si>
  <si>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</si>
  <si>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</si>
  <si>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</si>
  <si>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</si>
  <si>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</si>
  <si>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</si>
  <si>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</si>
  <si>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</si>
  <si>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</si>
  <si>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</si>
  <si>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</si>
  <si>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</si>
  <si>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</si>
  <si>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</si>
  <si>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</si>
  <si>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</si>
  <si>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</si>
  <si>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</si>
  <si>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</si>
  <si>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</si>
  <si>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</si>
  <si>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</si>
  <si>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</si>
  <si>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</si>
  <si>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</si>
  <si>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</si>
  <si>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</si>
  <si>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</si>
  <si>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</si>
  <si>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</si>
  <si>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</si>
  <si>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</si>
  <si>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</si>
  <si>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</si>
  <si>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</si>
  <si>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</si>
  <si>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</si>
  <si>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</si>
  <si>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</si>
  <si>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</si>
  <si>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</si>
  <si>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</si>
  <si>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</si>
  <si>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</si>
  <si>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</si>
  <si>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</si>
  <si>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</si>
  <si>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</si>
  <si>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</si>
  <si>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</si>
  <si>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</si>
  <si>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</si>
  <si>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</si>
  <si>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</si>
  <si>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</si>
  <si>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</si>
  <si>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</si>
  <si>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</si>
  <si>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</si>
  <si>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</si>
  <si>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</si>
  <si>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</si>
  <si>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</si>
  <si>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</si>
  <si>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</si>
  <si>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</si>
  <si>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</si>
  <si>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</si>
  <si>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</si>
  <si>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</si>
  <si>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</si>
  <si>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</si>
  <si>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</si>
  <si>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</si>
  <si>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</si>
  <si>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</si>
  <si>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</si>
  <si>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</si>
  <si>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</si>
  <si>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</si>
  <si>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</si>
  <si>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</si>
  <si>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</si>
  <si>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</si>
  <si>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</si>
  <si>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</si>
  <si>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</si>
  <si>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</si>
  <si>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</si>
  <si>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</si>
  <si>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</si>
  <si>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</si>
  <si>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</si>
  <si>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</si>
  <si>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</si>
  <si>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</si>
  <si>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</si>
  <si>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</si>
  <si>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</si>
  <si>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</si>
  <si>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</si>
  <si>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</si>
  <si>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</si>
  <si>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</si>
  <si>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</si>
  <si>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</si>
  <si>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</si>
  <si>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</si>
  <si>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</si>
  <si>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</si>
  <si>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</si>
  <si>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</si>
  <si>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</si>
  <si>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</si>
  <si>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</si>
  <si>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</si>
  <si>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</si>
  <si>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</si>
  <si>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</si>
  <si>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</si>
  <si>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</si>
  <si>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</si>
  <si>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</si>
  <si>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</si>
  <si>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</si>
  <si>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</si>
  <si>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</si>
  <si>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</si>
  <si>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</si>
  <si>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</si>
  <si>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</si>
  <si>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</si>
  <si>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</si>
  <si>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</si>
  <si>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</si>
  <si>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</si>
  <si>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</si>
  <si>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</si>
  <si>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</si>
  <si>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</si>
  <si>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</si>
  <si>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</si>
  <si>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</si>
  <si>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</si>
  <si>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</si>
  <si>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</si>
  <si>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</si>
  <si>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</si>
  <si>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</si>
  <si>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</si>
  <si>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</si>
  <si>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</si>
  <si>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</si>
  <si>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</si>
  <si>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</si>
  <si>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</si>
  <si>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</si>
  <si>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</si>
  <si>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</si>
  <si>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</si>
  <si>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</si>
  <si>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</si>
  <si>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</si>
  <si>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</si>
  <si>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</si>
  <si>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</si>
  <si>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</si>
  <si>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</si>
  <si>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</si>
  <si>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</si>
  <si>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</si>
  <si>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</si>
  <si>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</si>
  <si>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</si>
  <si>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</si>
  <si>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</si>
  <si>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</si>
  <si>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</si>
  <si>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</si>
  <si>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</si>
  <si>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</si>
  <si>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</si>
  <si>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</si>
  <si>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</si>
  <si>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</si>
  <si>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</si>
  <si>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</si>
  <si>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</si>
  <si>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</si>
  <si>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</si>
  <si>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</si>
  <si>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</si>
  <si>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</si>
  <si>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</si>
  <si>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</si>
  <si>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</si>
  <si>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</si>
  <si>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</si>
  <si>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</si>
  <si>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</si>
  <si>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</si>
  <si>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</si>
  <si>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</si>
  <si>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</si>
  <si>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</si>
  <si>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</si>
  <si>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</si>
  <si>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</si>
  <si>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</si>
  <si>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</si>
  <si>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</si>
  <si>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</si>
  <si>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</si>
  <si>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</si>
  <si>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</si>
  <si>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</si>
  <si>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</si>
  <si>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</si>
  <si>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</si>
  <si>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</si>
  <si>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</si>
  <si>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</si>
  <si>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</si>
  <si>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</si>
  <si>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</si>
  <si>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</si>
  <si>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</si>
  <si>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</si>
  <si>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</si>
  <si>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</si>
  <si>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</si>
  <si>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</si>
  <si>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</si>
  <si>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</si>
  <si>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</si>
  <si>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</si>
  <si>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</si>
  <si>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</si>
  <si>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</si>
  <si>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</si>
  <si>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</si>
  <si>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</si>
  <si>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</si>
  <si>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</si>
  <si>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</si>
  <si>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</si>
  <si>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</si>
  <si>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</si>
  <si>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</si>
  <si>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</si>
  <si>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</si>
  <si>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</si>
  <si>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</si>
  <si>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</si>
  <si>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</si>
  <si>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</si>
  <si>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</si>
  <si>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</si>
  <si>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</si>
  <si>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</si>
  <si>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</si>
  <si>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</si>
  <si>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</si>
  <si>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</si>
  <si>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</si>
  <si>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</si>
  <si>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</si>
  <si>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</si>
  <si>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</si>
  <si>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</si>
  <si>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</si>
  <si>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</si>
  <si>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</si>
  <si>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</si>
  <si>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</si>
  <si>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</si>
  <si>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</si>
  <si>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</si>
  <si>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</si>
  <si>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</si>
  <si>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</si>
  <si>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</si>
  <si>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</si>
  <si>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</si>
  <si>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</si>
  <si>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</si>
  <si>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</si>
  <si>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</si>
  <si>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</si>
  <si>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</si>
  <si>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</si>
  <si>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</si>
  <si>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</si>
  <si>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</si>
  <si>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</si>
  <si>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</si>
  <si>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</si>
  <si>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</si>
  <si>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</si>
  <si>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</si>
  <si>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</si>
  <si>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</si>
  <si>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</si>
  <si>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</si>
  <si>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</si>
  <si>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</si>
  <si>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</si>
  <si>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</si>
  <si>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</si>
  <si>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</si>
  <si>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</si>
  <si>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</si>
  <si>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</si>
  <si>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</si>
  <si>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</si>
  <si>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</si>
  <si>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</si>
  <si>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</si>
  <si>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</si>
  <si>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</si>
  <si>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</si>
  <si>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</si>
  <si>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</si>
  <si>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</si>
  <si>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</si>
  <si>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</si>
  <si>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</si>
  <si>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</si>
  <si>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</si>
  <si>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</si>
  <si>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</si>
  <si>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</si>
  <si>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</si>
  <si>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</si>
  <si>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</si>
  <si>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</si>
  <si>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</si>
  <si>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</si>
  <si>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</si>
  <si>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</si>
  <si>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</si>
  <si>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</si>
  <si>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</si>
  <si>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</si>
  <si>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</si>
  <si>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</si>
  <si>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</si>
  <si>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</si>
  <si>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</si>
  <si>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</si>
  <si>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</si>
  <si>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</si>
  <si>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</si>
  <si>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</si>
  <si>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</si>
  <si>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</si>
  <si>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</si>
  <si>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</si>
  <si>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</si>
  <si>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</si>
  <si>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</si>
  <si>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</si>
  <si>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</si>
  <si>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</si>
  <si>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</si>
  <si>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</si>
  <si>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</si>
  <si>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</si>
  <si>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</si>
  <si>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</si>
  <si>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</si>
  <si>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</si>
  <si>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</si>
  <si>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</si>
  <si>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</si>
  <si>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</si>
  <si>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</si>
  <si>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</si>
  <si>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</si>
  <si>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</si>
  <si>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</si>
  <si>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</si>
  <si>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</si>
  <si>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</si>
  <si>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</si>
  <si>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</si>
  <si>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</si>
  <si>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</si>
  <si>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</si>
  <si>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</si>
  <si>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</si>
  <si>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</si>
  <si>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</si>
  <si>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</si>
  <si>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</si>
  <si>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</si>
  <si>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</si>
  <si>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</si>
  <si>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</si>
  <si>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</si>
  <si>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</si>
  <si>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</si>
  <si>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</si>
  <si>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</si>
  <si>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</si>
  <si>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</si>
  <si>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</si>
  <si>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</si>
  <si>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</si>
  <si>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</si>
  <si>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</si>
  <si>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</si>
  <si>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</si>
  <si>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</si>
  <si>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</si>
  <si>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</si>
  <si>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</si>
  <si>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</si>
  <si>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</si>
  <si>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</si>
  <si>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</si>
  <si>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</si>
  <si>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</si>
  <si>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</si>
  <si>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</si>
  <si>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</si>
  <si>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</si>
  <si>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</si>
  <si>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</si>
  <si>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</si>
  <si>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</si>
  <si>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</si>
  <si>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</si>
  <si>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</si>
  <si>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</si>
  <si>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</si>
  <si>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</si>
  <si>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</si>
  <si>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</si>
  <si>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</si>
  <si>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</si>
  <si>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</si>
  <si>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</si>
  <si>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</si>
  <si>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</si>
  <si>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</si>
  <si>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</si>
  <si>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</si>
  <si>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</si>
  <si>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</si>
  <si>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</si>
  <si>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</si>
  <si>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</si>
  <si>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</si>
  <si>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</si>
  <si>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</si>
  <si>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</si>
  <si>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</si>
  <si>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</si>
  <si>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</si>
  <si>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</si>
  <si>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</si>
  <si>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</si>
  <si>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</si>
  <si>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</si>
  <si>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</si>
  <si>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</si>
  <si>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</si>
  <si>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</si>
  <si>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</si>
  <si>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</si>
  <si>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</si>
  <si>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</si>
  <si>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</si>
  <si>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</si>
  <si>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</si>
  <si>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</si>
  <si>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</si>
  <si>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</si>
  <si>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</si>
  <si>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</si>
  <si>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</si>
  <si>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</si>
  <si>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</si>
  <si>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</si>
  <si>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</si>
  <si>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</si>
  <si>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</si>
  <si>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</si>
  <si>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</si>
  <si>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</si>
  <si>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</si>
  <si>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</si>
  <si>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</si>
  <si>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</si>
  <si>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</si>
  <si>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</si>
  <si>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</si>
  <si>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</si>
  <si>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</si>
  <si>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</si>
  <si>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</si>
  <si>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</si>
  <si>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</si>
  <si>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</si>
  <si>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</si>
  <si>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</si>
  <si>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</si>
  <si>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</si>
  <si>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</si>
  <si>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</si>
  <si>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</si>
  <si>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</si>
  <si>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</si>
  <si>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</si>
  <si>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</si>
  <si>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</si>
  <si>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</si>
  <si>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</si>
  <si>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</si>
  <si>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</si>
  <si>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</si>
  <si>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</si>
  <si>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</si>
  <si>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</si>
  <si>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</si>
  <si>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</si>
  <si>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</si>
  <si>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</si>
  <si>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</si>
  <si>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</si>
  <si>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</si>
  <si>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</si>
  <si>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</si>
  <si>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</si>
  <si>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</si>
  <si>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</si>
  <si>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</si>
  <si>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</si>
  <si>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</si>
  <si>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</si>
  <si>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</si>
  <si>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</si>
  <si>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</si>
  <si>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</si>
  <si>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</si>
  <si>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</si>
  <si>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</si>
  <si>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</si>
  <si>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</si>
  <si>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</si>
  <si>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</si>
  <si>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</si>
  <si>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</si>
  <si>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</si>
  <si>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</si>
  <si>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</si>
  <si>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</si>
  <si>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</si>
  <si>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</si>
  <si>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</si>
  <si>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</si>
  <si>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</si>
  <si>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</si>
  <si>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</si>
  <si>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</si>
  <si>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</si>
  <si>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</si>
  <si>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</si>
  <si>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</si>
  <si>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</si>
  <si>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</si>
  <si>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</si>
  <si>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</si>
  <si>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</si>
  <si>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</si>
  <si>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</si>
  <si>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</si>
  <si>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</si>
  <si>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</si>
  <si>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</si>
  <si>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</si>
  <si>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</si>
  <si>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</si>
  <si>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</si>
  <si>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</si>
  <si>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</si>
  <si>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</si>
  <si>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</si>
  <si>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</si>
  <si>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</si>
  <si>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</si>
  <si>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</si>
  <si>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</si>
  <si>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</si>
  <si>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</si>
  <si>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</si>
  <si>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</si>
  <si>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</si>
  <si>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</si>
  <si>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</si>
  <si>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</si>
  <si>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</si>
  <si>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</si>
  <si>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</si>
  <si>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</si>
  <si>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</si>
  <si>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</si>
  <si>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</si>
  <si>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</si>
  <si>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</si>
  <si>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</si>
  <si>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</si>
  <si>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</si>
  <si>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</si>
  <si>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</si>
  <si>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</si>
  <si>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</si>
  <si>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</si>
  <si>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</si>
  <si>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</si>
  <si>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</si>
  <si>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</si>
  <si>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</si>
  <si>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</si>
  <si>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</si>
  <si>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</si>
  <si>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</si>
  <si>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</si>
  <si>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</si>
  <si>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</si>
  <si>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</si>
  <si>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</si>
  <si>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</si>
  <si>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</si>
  <si>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</si>
  <si>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</si>
  <si>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</si>
  <si>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</si>
  <si>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</si>
  <si>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</si>
  <si>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</si>
  <si>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</si>
  <si>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</si>
  <si>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</si>
  <si>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</si>
  <si>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</si>
  <si>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</si>
  <si>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</si>
  <si>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</si>
  <si>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</si>
  <si>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</si>
  <si>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</si>
  <si>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</si>
  <si>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</si>
  <si>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</si>
  <si>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</si>
  <si>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</si>
  <si>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</si>
  <si>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</si>
  <si>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</si>
  <si>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</si>
  <si>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</si>
  <si>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</si>
  <si>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</si>
  <si>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</si>
  <si>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</si>
  <si>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</si>
  <si>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</si>
  <si>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</si>
  <si>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</si>
  <si>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</si>
  <si>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</si>
  <si>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</si>
  <si>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</si>
  <si>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</si>
  <si>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</si>
  <si>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</si>
  <si>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</si>
  <si>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</si>
  <si>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</si>
  <si>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</si>
  <si>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</si>
  <si>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</si>
  <si>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</si>
  <si>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</si>
  <si>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</si>
  <si>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</si>
  <si>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</si>
  <si>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</si>
  <si>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</si>
  <si>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</si>
  <si>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</si>
  <si>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</si>
  <si>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</si>
  <si>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</si>
  <si>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</si>
  <si>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</si>
  <si>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</si>
  <si>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</si>
  <si>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</si>
  <si>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</si>
  <si>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</si>
  <si>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</si>
  <si>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</si>
  <si>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</si>
  <si>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</si>
  <si>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</si>
  <si>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</si>
  <si>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</si>
  <si>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</si>
  <si>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</si>
  <si>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</si>
  <si>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</si>
  <si>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</si>
  <si>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</si>
  <si>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</si>
  <si>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</si>
  <si>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</si>
  <si>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</si>
  <si>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</si>
  <si>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</si>
  <si>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</si>
  <si>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</si>
  <si>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</si>
  <si>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</si>
  <si>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</si>
  <si>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</si>
  <si>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</si>
  <si>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</si>
  <si>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</si>
  <si>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</si>
  <si>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</si>
  <si>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</si>
  <si>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</si>
  <si>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</si>
  <si>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</si>
  <si>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</si>
  <si>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</si>
  <si>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</si>
  <si>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</si>
  <si>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</si>
  <si>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</si>
  <si>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</si>
  <si>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</si>
  <si>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</si>
  <si>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</si>
  <si>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</si>
  <si>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</si>
  <si>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</si>
  <si>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</si>
  <si>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</si>
  <si>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</si>
  <si>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</si>
  <si>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</si>
  <si>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</si>
  <si>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</si>
  <si>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</si>
  <si>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</si>
  <si>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</si>
  <si>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</si>
  <si>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</si>
  <si>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</si>
  <si>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</si>
  <si>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</si>
  <si>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</si>
  <si>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</si>
  <si>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</si>
  <si>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</si>
  <si>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</si>
  <si>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</si>
  <si>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</si>
  <si>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</si>
  <si>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</si>
  <si>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</si>
  <si>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</si>
  <si>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</si>
  <si>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</si>
  <si>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</si>
  <si>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</si>
  <si>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</si>
  <si>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</si>
  <si>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</si>
  <si>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</si>
  <si>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</si>
  <si>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</si>
  <si>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</si>
  <si>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</si>
  <si>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</si>
  <si>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</si>
  <si>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</si>
  <si>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</si>
  <si>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</si>
  <si>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</si>
  <si>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</si>
  <si>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</si>
  <si>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</si>
  <si>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</si>
  <si>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</si>
  <si>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</si>
  <si>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</si>
  <si>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</si>
  <si>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</si>
  <si>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</si>
  <si>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</si>
  <si>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</si>
  <si>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</si>
  <si>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</si>
  <si>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</si>
  <si>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</si>
  <si>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</si>
  <si>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</si>
  <si>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</si>
  <si>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</si>
  <si>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</si>
  <si>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</si>
  <si>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</si>
  <si>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</si>
  <si>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</si>
  <si>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</si>
  <si>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</si>
  <si>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</si>
  <si>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</si>
  <si>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</si>
  <si>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</si>
  <si>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</si>
  <si>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</si>
  <si>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</si>
  <si>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</si>
  <si>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</si>
  <si>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</si>
  <si>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</si>
  <si>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</si>
  <si>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</si>
  <si>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</si>
  <si>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</si>
  <si>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</si>
  <si>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</si>
  <si>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</si>
  <si>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</si>
  <si>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</si>
  <si>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</si>
  <si>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</si>
  <si>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</si>
  <si>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</si>
  <si>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</si>
  <si>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</si>
  <si>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</si>
  <si>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</si>
  <si>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</si>
  <si>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</si>
  <si>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</si>
  <si>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</si>
  <si>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</si>
  <si>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</si>
  <si>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</si>
  <si>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</si>
  <si>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</si>
  <si>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</si>
  <si>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</si>
  <si>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</si>
  <si>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</si>
  <si>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</si>
  <si>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</si>
  <si>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</si>
  <si>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</si>
  <si>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</si>
  <si>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</si>
  <si>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</si>
  <si>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</si>
  <si>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</si>
  <si>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</si>
  <si>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</si>
  <si>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</si>
  <si>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</si>
  <si>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</si>
  <si>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</si>
  <si>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</si>
  <si>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</si>
  <si>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</si>
  <si>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</si>
  <si>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</si>
  <si>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</si>
  <si>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</si>
  <si>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</si>
  <si>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</si>
  <si>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</si>
  <si>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</si>
  <si>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</si>
  <si>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</si>
  <si>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</si>
  <si>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</si>
  <si>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</si>
  <si>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</si>
  <si>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</si>
  <si>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</si>
  <si>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</si>
  <si>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</si>
  <si>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</si>
  <si>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</si>
  <si>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</si>
  <si>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</si>
  <si>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</si>
  <si>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</si>
  <si>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</si>
  <si>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</si>
  <si>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</si>
  <si>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</si>
  <si>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</si>
  <si>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</si>
  <si>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</si>
  <si>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</si>
  <si>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</si>
  <si>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</si>
  <si>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</si>
  <si>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</si>
  <si>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</si>
  <si>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</si>
  <si>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</si>
  <si>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</si>
  <si>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</si>
  <si>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</si>
  <si>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</si>
  <si>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</si>
  <si>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</si>
  <si>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</si>
  <si>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</si>
  <si>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</si>
  <si>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</si>
  <si>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</si>
  <si>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</si>
  <si>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</si>
  <si>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</si>
  <si>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</si>
  <si>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</si>
  <si>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</si>
  <si>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</si>
  <si>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</si>
  <si>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</si>
  <si>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</si>
  <si>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</si>
  <si>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</si>
  <si>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</si>
  <si>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</si>
  <si>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</si>
  <si>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</si>
  <si>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</si>
  <si>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</si>
  <si>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</si>
  <si>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</si>
  <si>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</si>
  <si>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</si>
  <si>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</si>
  <si>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</si>
  <si>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</si>
  <si>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</si>
  <si>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</si>
  <si>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</si>
  <si>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</si>
  <si>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</si>
  <si>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</si>
  <si>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</si>
  <si>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</si>
  <si>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</si>
  <si>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</si>
  <si>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</si>
  <si>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</si>
  <si>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</si>
  <si>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</si>
  <si>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</si>
  <si>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</si>
  <si>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</si>
  <si>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</si>
  <si>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</si>
  <si>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</si>
  <si>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</si>
  <si>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</si>
  <si>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</si>
  <si>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</si>
  <si>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</si>
  <si>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</si>
  <si>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</si>
  <si>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</si>
  <si>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</si>
  <si>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</si>
  <si>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</si>
  <si>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</si>
  <si>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</si>
  <si>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</si>
  <si>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</si>
  <si>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</si>
  <si>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</si>
  <si>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</si>
  <si>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</si>
  <si>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</si>
  <si>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</si>
  <si>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</si>
  <si>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</si>
  <si>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</si>
  <si>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</si>
  <si>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</si>
  <si>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</si>
  <si>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</si>
  <si>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</si>
  <si>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</si>
  <si>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</si>
  <si>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</si>
  <si>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</si>
  <si>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</si>
  <si>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</si>
  <si>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</si>
  <si>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</si>
  <si>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</si>
  <si>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</si>
  <si>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</si>
  <si>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</si>
  <si>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</si>
  <si>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</si>
  <si>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</si>
  <si>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</si>
  <si>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</si>
  <si>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</si>
  <si>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</si>
  <si>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</si>
  <si>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</si>
  <si>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</si>
  <si>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</si>
  <si>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</si>
  <si>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</si>
  <si>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</si>
  <si>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</si>
  <si>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</si>
  <si>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</si>
  <si>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</si>
  <si>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</si>
  <si>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</si>
  <si>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</si>
  <si>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</si>
  <si>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</si>
  <si>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</si>
  <si>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</si>
  <si>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</si>
  <si>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</si>
  <si>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</si>
  <si>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</si>
  <si>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</si>
  <si>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</si>
  <si>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</si>
  <si>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</si>
  <si>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</si>
  <si>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</si>
  <si>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</si>
  <si>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</si>
  <si>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</si>
  <si>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</si>
  <si>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</si>
  <si>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</si>
  <si>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</si>
  <si>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</si>
  <si>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</si>
  <si>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</si>
  <si>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</si>
  <si>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</si>
  <si>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</si>
  <si>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</si>
  <si>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</si>
  <si>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</si>
  <si>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</si>
  <si>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</si>
  <si>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</si>
  <si>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</si>
  <si>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</si>
  <si>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</si>
  <si>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</si>
  <si>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</si>
  <si>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</si>
  <si>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</si>
  <si>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</si>
  <si>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</si>
  <si>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</si>
  <si>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</si>
  <si>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</si>
  <si>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</si>
  <si>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</si>
  <si>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</si>
  <si>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</si>
  <si>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</si>
  <si>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</si>
  <si>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</si>
  <si>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</si>
  <si>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</si>
  <si>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</si>
  <si>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</si>
  <si>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</si>
  <si>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</si>
  <si>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</si>
  <si>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</si>
  <si>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</si>
  <si>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</si>
  <si>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</si>
  <si>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</si>
  <si>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</si>
  <si>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</si>
  <si>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</si>
  <si>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</si>
  <si>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</si>
  <si>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</si>
  <si>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</si>
  <si>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</si>
  <si>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</si>
  <si>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</si>
  <si>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</si>
  <si>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</si>
  <si>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</si>
  <si>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</si>
  <si>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</si>
  <si>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</si>
  <si>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</si>
  <si>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</si>
  <si>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</si>
  <si>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</si>
  <si>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</si>
  <si>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</si>
  <si>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</si>
  <si>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</si>
  <si>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</si>
  <si>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</si>
  <si>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</si>
  <si>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</si>
  <si>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</si>
  <si>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</si>
  <si>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</si>
  <si>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</si>
  <si>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</si>
  <si>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</si>
  <si>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</si>
  <si>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</si>
  <si>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</si>
  <si>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</si>
  <si>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</si>
  <si>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</si>
  <si>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</si>
  <si>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</si>
  <si>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</si>
  <si>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</si>
  <si>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</si>
  <si>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</si>
  <si>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</si>
  <si>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</si>
  <si>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</si>
  <si>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</si>
  <si>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</si>
  <si>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</si>
  <si>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</si>
  <si>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</si>
  <si>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</si>
  <si>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</si>
  <si>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</si>
  <si>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</si>
  <si>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</si>
  <si>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</si>
  <si>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</si>
  <si>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</si>
  <si>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</si>
  <si>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</si>
  <si>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</si>
  <si>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</si>
  <si>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</si>
  <si>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</si>
  <si>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</si>
  <si>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</si>
  <si>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</si>
  <si>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</si>
  <si>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</si>
  <si>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</si>
  <si>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</si>
  <si>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</si>
  <si>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</si>
  <si>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</si>
  <si>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</si>
  <si>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</si>
  <si>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</si>
  <si>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</si>
  <si>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</si>
  <si>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</si>
  <si>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</si>
  <si>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</si>
  <si>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</si>
  <si>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</si>
  <si>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</si>
  <si>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</si>
  <si>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</si>
  <si>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</si>
  <si>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</si>
  <si>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</si>
  <si>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</si>
  <si>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</si>
  <si>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</si>
  <si>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</si>
  <si>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</si>
  <si>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</si>
  <si>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</si>
  <si>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</si>
  <si>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</si>
  <si>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</si>
  <si>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</si>
  <si>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</si>
  <si>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</si>
  <si>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</si>
  <si>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</si>
  <si>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</si>
  <si>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</si>
  <si>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</si>
  <si>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</si>
  <si>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</si>
  <si>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</si>
  <si>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</si>
  <si>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</si>
  <si>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</si>
  <si>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</si>
  <si>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</si>
  <si>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</si>
  <si>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</si>
  <si>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</si>
  <si>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</si>
  <si>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</si>
  <si>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</si>
  <si>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</si>
  <si>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</si>
  <si>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</si>
  <si>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</si>
  <si>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</si>
  <si>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</si>
  <si>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</si>
  <si>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</si>
  <si>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</si>
  <si>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</si>
  <si>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</si>
  <si>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</si>
  <si>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</si>
  <si>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</si>
  <si>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</si>
  <si>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</si>
  <si>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</si>
  <si>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</si>
  <si>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</si>
  <si>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</si>
  <si>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</si>
  <si>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</si>
  <si>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</si>
  <si>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</si>
  <si>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</si>
  <si>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</si>
  <si>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</si>
  <si>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</si>
  <si>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</si>
  <si>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</si>
  <si>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</si>
  <si>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</si>
  <si>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</si>
  <si>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</si>
  <si>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</si>
  <si>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</si>
  <si>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</si>
  <si>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</si>
  <si>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</si>
  <si>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</si>
  <si>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</si>
  <si>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</si>
  <si>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</si>
  <si>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</si>
  <si>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</si>
  <si>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</si>
  <si>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</si>
  <si>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</si>
  <si>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</si>
  <si>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</si>
  <si>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</si>
  <si>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</si>
  <si>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</si>
  <si>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</si>
  <si>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</si>
  <si>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</si>
  <si>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</si>
  <si>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</si>
  <si>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</si>
  <si>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</si>
  <si>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</si>
  <si>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</si>
  <si>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</si>
  <si>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</si>
  <si>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</si>
  <si>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</si>
  <si>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</si>
  <si>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</si>
  <si>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</si>
  <si>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</si>
  <si>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</si>
  <si>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</si>
  <si>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</si>
  <si>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</si>
  <si>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</si>
  <si>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</si>
  <si>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</si>
  <si>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</si>
  <si>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</si>
  <si>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</si>
  <si>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</si>
  <si>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</si>
  <si>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</si>
  <si>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</si>
  <si>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</si>
  <si>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</si>
  <si>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</si>
  <si>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</si>
  <si>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</si>
  <si>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</si>
  <si>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</si>
  <si>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</si>
  <si>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</si>
  <si>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</si>
  <si>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</si>
  <si>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</si>
  <si>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</si>
  <si>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</si>
  <si>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</si>
  <si>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</si>
  <si>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</si>
  <si>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</si>
  <si>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</si>
  <si>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</si>
  <si>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</si>
  <si>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</si>
  <si>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</si>
  <si>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</si>
  <si>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</si>
  <si>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</si>
  <si>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</si>
  <si>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</si>
  <si>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</si>
  <si>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</si>
  <si>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</si>
  <si>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</si>
  <si>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</si>
  <si>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</si>
  <si>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</si>
  <si>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</si>
  <si>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</si>
  <si>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</si>
  <si>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</si>
  <si>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</si>
  <si>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</si>
  <si>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</si>
  <si>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</si>
  <si>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</si>
  <si>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</si>
  <si>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</si>
  <si>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</si>
  <si>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</si>
  <si>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</si>
  <si>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</si>
  <si>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</si>
  <si>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</si>
  <si>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</si>
  <si>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</si>
  <si>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</si>
  <si>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</si>
  <si>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</si>
  <si>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</si>
  <si>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</si>
  <si>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</si>
  <si>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</si>
  <si>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</si>
  <si>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</si>
  <si>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</si>
  <si>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</si>
  <si>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</si>
  <si>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</si>
  <si>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</si>
  <si>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</si>
  <si>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</si>
  <si>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</si>
  <si>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</si>
  <si>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</si>
  <si>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</si>
  <si>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</si>
  <si>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</si>
  <si>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</si>
  <si>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</si>
  <si>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</si>
  <si>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</si>
  <si>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</si>
  <si>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</si>
  <si>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</si>
  <si>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</si>
  <si>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</si>
  <si>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</si>
  <si>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</si>
  <si>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</si>
  <si>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</si>
  <si>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</si>
  <si>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</si>
  <si>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</si>
  <si>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</si>
  <si>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</si>
  <si>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</si>
  <si>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</si>
  <si>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</si>
  <si>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</si>
  <si>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</si>
  <si>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</si>
  <si>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</si>
  <si>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</si>
  <si>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</si>
  <si>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</si>
  <si>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</si>
  <si>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</si>
  <si>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</si>
  <si>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</si>
  <si>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</si>
  <si>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</si>
  <si>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</si>
  <si>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</si>
  <si>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</si>
  <si>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</si>
  <si>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</si>
  <si>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</si>
  <si>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</si>
  <si>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</si>
  <si>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</si>
  <si>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</si>
  <si>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</si>
  <si>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</si>
  <si>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</si>
  <si>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</si>
  <si>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</si>
  <si>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</si>
  <si>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</si>
  <si>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</si>
  <si>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</si>
  <si>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</si>
  <si>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</si>
  <si>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</si>
  <si>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</si>
  <si>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</si>
  <si>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</si>
  <si>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</si>
  <si>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</si>
  <si>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</si>
  <si>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</si>
  <si>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</si>
  <si>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</si>
  <si>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</si>
  <si>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</si>
  <si>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</si>
  <si>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</si>
  <si>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</si>
  <si>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</si>
  <si>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</si>
  <si>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</si>
  <si>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</si>
  <si>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</si>
  <si>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</si>
  <si>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</si>
  <si>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</si>
  <si>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</si>
  <si>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</si>
  <si>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</si>
  <si>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</si>
  <si>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</si>
  <si>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</si>
  <si>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</si>
  <si>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</si>
  <si>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</si>
  <si>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</si>
  <si>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</si>
  <si>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</si>
  <si>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</si>
  <si>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</si>
  <si>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</si>
  <si>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</si>
  <si>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</si>
  <si>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</si>
  <si>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</si>
  <si>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</si>
  <si>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</si>
  <si>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</si>
  <si>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</si>
  <si>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</si>
  <si>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</si>
  <si>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</si>
  <si>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</si>
  <si>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</si>
  <si>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</si>
  <si>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</si>
  <si>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</si>
  <si>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</si>
  <si>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</si>
  <si>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</si>
  <si>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</si>
  <si>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</si>
  <si>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</si>
  <si>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</si>
  <si>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</si>
  <si>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</si>
  <si>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</si>
  <si>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</si>
  <si>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</si>
  <si>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</si>
  <si>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</si>
  <si>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</si>
  <si>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</si>
  <si>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</si>
  <si>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</si>
  <si>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</si>
  <si>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</si>
  <si>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</si>
  <si>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</si>
  <si>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</si>
  <si>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</si>
  <si>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</si>
  <si>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</si>
  <si>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</si>
  <si>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</si>
  <si>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</si>
  <si>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</si>
  <si>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</si>
  <si>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</si>
  <si>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</si>
  <si>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</si>
  <si>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</si>
  <si>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</si>
  <si>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</si>
  <si>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</si>
  <si>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</si>
  <si>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</si>
  <si>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</si>
  <si>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</si>
  <si>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</si>
  <si>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</si>
  <si>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</si>
  <si>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</si>
  <si>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</si>
  <si>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</si>
  <si>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</si>
  <si>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</si>
  <si>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</si>
  <si>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</si>
  <si>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</si>
  <si>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</si>
  <si>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</si>
  <si>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</si>
  <si>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</si>
  <si>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</si>
  <si>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</si>
  <si>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</si>
  <si>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</si>
  <si>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</si>
  <si>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</si>
  <si>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</si>
  <si>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</si>
  <si>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</si>
  <si>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</si>
  <si>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</si>
  <si>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</si>
  <si>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</si>
  <si>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</si>
  <si>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</si>
  <si>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</si>
  <si>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</si>
  <si>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</si>
  <si>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</si>
  <si>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</si>
  <si>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</si>
  <si>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</si>
  <si>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</si>
  <si>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</si>
  <si>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</si>
  <si>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</si>
  <si>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</si>
  <si>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</si>
  <si>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</si>
  <si>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</si>
  <si>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</si>
  <si>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</si>
  <si>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</si>
  <si>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</si>
  <si>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</si>
  <si>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</si>
  <si>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</si>
  <si>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</si>
  <si>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</si>
  <si>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</si>
  <si>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</si>
  <si>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</si>
  <si>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</si>
  <si>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</si>
  <si>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</si>
  <si>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</si>
  <si>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</si>
  <si>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</si>
  <si>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</si>
  <si>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</si>
  <si>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</si>
  <si>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</si>
  <si>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</si>
  <si>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</si>
  <si>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</si>
  <si>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</si>
  <si>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</si>
  <si>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</si>
  <si>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</si>
  <si>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</si>
  <si>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</si>
  <si>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</si>
  <si>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</si>
  <si>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</si>
  <si>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</si>
  <si>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</si>
  <si>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</si>
  <si>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</si>
  <si>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</si>
  <si>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</si>
  <si>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</si>
  <si>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</si>
  <si>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</si>
  <si>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</si>
  <si>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</si>
  <si>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</si>
  <si>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</si>
  <si>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</si>
  <si>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</si>
  <si>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</si>
  <si>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</si>
  <si>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</si>
  <si>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</si>
  <si>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</si>
  <si>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</si>
  <si>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</si>
  <si>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</si>
  <si>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</si>
  <si>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</si>
  <si>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</si>
  <si>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</si>
  <si>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</si>
  <si>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</si>
  <si>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</si>
  <si>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</si>
  <si>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</si>
  <si>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</si>
  <si>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</si>
  <si>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</si>
  <si>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</si>
  <si>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</si>
  <si>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</si>
  <si>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</si>
  <si>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</si>
  <si>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</si>
  <si>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</si>
  <si>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</si>
  <si>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</si>
  <si>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</si>
  <si>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</si>
  <si>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</si>
  <si>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</si>
  <si>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</si>
  <si>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</si>
  <si>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</si>
  <si>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</si>
  <si>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</si>
  <si>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</si>
  <si>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</si>
  <si>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</si>
  <si>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</si>
  <si>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</si>
  <si>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</si>
  <si>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</si>
  <si>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</si>
  <si>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</si>
  <si>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</si>
  <si>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</si>
  <si>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</si>
  <si>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</si>
  <si>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</si>
  <si>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</si>
  <si>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</si>
  <si>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</si>
  <si>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</si>
  <si>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</si>
  <si>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</si>
  <si>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</si>
  <si>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</si>
  <si>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</si>
  <si>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</si>
  <si>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</si>
  <si>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</si>
  <si>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</si>
  <si>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</si>
  <si>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</si>
  <si>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</si>
  <si>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</si>
  <si>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</si>
  <si>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</si>
  <si>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</si>
  <si>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</si>
  <si>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</si>
  <si>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</si>
  <si>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</si>
  <si>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</si>
  <si>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</si>
  <si>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</si>
  <si>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</si>
  <si>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</si>
  <si>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</si>
  <si>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</si>
  <si>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</si>
  <si>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</si>
  <si>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</si>
  <si>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</si>
  <si>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</si>
  <si>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</si>
  <si>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</si>
  <si>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</si>
  <si>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</si>
  <si>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</si>
  <si>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</si>
  <si>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</si>
  <si>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</si>
  <si>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</si>
  <si>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</si>
  <si>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</si>
  <si>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</si>
  <si>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</si>
  <si>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</si>
  <si>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</si>
  <si>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</si>
  <si>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</si>
  <si>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</si>
  <si>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</si>
  <si>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</si>
  <si>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</si>
  <si>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</si>
  <si>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</si>
  <si>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</si>
  <si>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</si>
  <si>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</si>
  <si>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</si>
  <si>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</si>
  <si>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</si>
  <si>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</si>
  <si>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</si>
  <si>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</si>
  <si>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</si>
  <si>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</si>
  <si>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</si>
  <si>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</si>
  <si>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</si>
  <si>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</si>
  <si>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</si>
  <si>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</si>
  <si>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</si>
  <si>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</si>
  <si>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</si>
  <si>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</si>
  <si>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</si>
  <si>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</si>
  <si>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</si>
  <si>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</si>
  <si>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</si>
  <si>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</si>
  <si>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</si>
  <si>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</si>
  <si>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</si>
  <si>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</si>
  <si>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</si>
  <si>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</si>
  <si>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</si>
  <si>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</si>
  <si>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</si>
  <si>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</si>
  <si>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</si>
  <si>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</si>
  <si>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</si>
  <si>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</si>
  <si>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</si>
  <si>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</si>
  <si>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</si>
  <si>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</si>
  <si>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</si>
  <si>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</si>
  <si>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</si>
  <si>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</si>
  <si>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</si>
  <si>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</si>
  <si>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</si>
  <si>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</si>
  <si>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</si>
  <si>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</si>
  <si>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</si>
  <si>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</si>
  <si>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</si>
  <si>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</si>
  <si>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</si>
  <si>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</si>
  <si>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</si>
  <si>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</si>
  <si>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</si>
  <si>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</si>
  <si>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</si>
  <si>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</si>
  <si>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</si>
  <si>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</si>
  <si>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</si>
  <si>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</si>
  <si>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</si>
  <si>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</si>
  <si>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</si>
  <si>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</si>
  <si>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</si>
  <si>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</si>
  <si>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</si>
  <si>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</si>
  <si>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</si>
  <si>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</si>
  <si>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</si>
  <si>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</si>
  <si>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</si>
  <si>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</si>
  <si>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</si>
  <si>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</si>
  <si>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</si>
  <si>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</si>
  <si>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</si>
  <si>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</si>
  <si>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</si>
  <si>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</si>
  <si>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</si>
  <si>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</si>
  <si>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</si>
  <si>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</si>
  <si>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</si>
  <si>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</si>
  <si>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</si>
  <si>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</si>
  <si>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</si>
  <si>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</si>
  <si>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</si>
  <si>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</si>
  <si>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</si>
  <si>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</si>
  <si>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</si>
  <si>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</si>
  <si>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</si>
  <si>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</si>
  <si>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</si>
  <si>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</si>
  <si>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</si>
  <si>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</si>
  <si>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</si>
  <si>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</si>
  <si>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</si>
  <si>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</si>
  <si>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</si>
  <si>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</si>
  <si>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</si>
  <si>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</si>
  <si>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</si>
  <si>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</si>
  <si>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</si>
  <si>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</si>
  <si>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</si>
  <si>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</si>
  <si>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</si>
  <si>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</si>
  <si>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</si>
  <si>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</si>
  <si>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</si>
  <si>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</si>
  <si>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</si>
  <si>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</si>
  <si>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</si>
  <si>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</si>
  <si>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</si>
  <si>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</si>
  <si>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</si>
  <si>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</si>
  <si>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</si>
  <si>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</si>
  <si>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</si>
  <si>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</si>
  <si>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</si>
  <si>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</si>
  <si>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</si>
  <si>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</si>
  <si>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</si>
  <si>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</si>
  <si>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</si>
  <si>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</si>
  <si>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</si>
  <si>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</si>
  <si>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</si>
  <si>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</si>
  <si>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</si>
  <si>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</si>
  <si>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</si>
  <si>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</si>
  <si>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</si>
  <si>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</si>
  <si>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</si>
  <si>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</si>
  <si>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</si>
  <si>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</si>
  <si>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</si>
  <si>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</si>
  <si>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</si>
  <si>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</si>
  <si>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</si>
  <si>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</si>
  <si>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</si>
  <si>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</si>
  <si>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</si>
  <si>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</si>
  <si>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</si>
  <si>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</si>
  <si>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</si>
  <si>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</si>
  <si>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</si>
  <si>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</si>
  <si>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</si>
  <si>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</si>
  <si>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</si>
  <si>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</si>
  <si>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</si>
  <si>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</si>
  <si>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</si>
  <si>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</si>
  <si>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</si>
  <si>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</si>
  <si>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</si>
  <si>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</si>
  <si>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</si>
  <si>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</si>
  <si>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</si>
  <si>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</si>
  <si>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</si>
  <si>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</si>
  <si>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</si>
  <si>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</si>
  <si>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</si>
  <si>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</si>
  <si>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</si>
  <si>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</si>
  <si>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</si>
  <si>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</si>
  <si>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</si>
  <si>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</si>
  <si>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</si>
  <si>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</si>
  <si>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</si>
  <si>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</si>
  <si>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</si>
  <si>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</si>
  <si>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</si>
  <si>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</si>
  <si>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</si>
  <si>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</si>
  <si>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</si>
  <si>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</si>
  <si>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</si>
  <si>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</si>
  <si>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</si>
  <si>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</si>
  <si>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</si>
  <si>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</si>
  <si>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</si>
  <si>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</si>
  <si>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</si>
  <si>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</si>
  <si>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</si>
  <si>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</si>
  <si>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</si>
  <si>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</si>
  <si>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</si>
  <si>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</si>
  <si>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</si>
  <si>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</si>
  <si>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</si>
  <si>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</si>
  <si>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</si>
  <si>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</si>
  <si>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</si>
  <si>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</si>
  <si>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</si>
  <si>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</si>
  <si>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</si>
  <si>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</si>
  <si>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</si>
  <si>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</si>
  <si>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</si>
  <si>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</si>
  <si>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</si>
  <si>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</si>
  <si>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</si>
  <si>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</si>
  <si>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</si>
  <si>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</si>
  <si>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</si>
  <si>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</si>
  <si>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</si>
  <si>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</si>
  <si>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</si>
  <si>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</si>
  <si>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</si>
  <si>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</si>
  <si>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</si>
  <si>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</si>
  <si>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</si>
  <si>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</si>
  <si>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</si>
  <si>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</si>
  <si>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</si>
  <si>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</si>
  <si>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</si>
  <si>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</si>
  <si>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</si>
  <si>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</si>
  <si>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</si>
  <si>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</si>
  <si>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</si>
  <si>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</si>
  <si>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</si>
  <si>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</si>
  <si>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</si>
  <si>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</si>
  <si>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</si>
  <si>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</si>
  <si>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</si>
  <si>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</si>
  <si>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</si>
  <si>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</si>
  <si>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</si>
  <si>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</si>
  <si>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</si>
  <si>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</si>
  <si>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</si>
  <si>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</si>
  <si>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</si>
  <si>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</si>
  <si>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</si>
  <si>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</si>
  <si>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</si>
  <si>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</si>
  <si>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</si>
  <si>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</si>
  <si>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</si>
  <si>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</si>
  <si>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</si>
  <si>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</si>
  <si>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</si>
  <si>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</si>
  <si>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</si>
  <si>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</si>
  <si>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</si>
  <si>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</si>
  <si>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</si>
  <si>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</si>
  <si>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</si>
  <si>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</si>
  <si>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</si>
  <si>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</si>
  <si>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</si>
  <si>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</si>
  <si>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</si>
  <si>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</si>
  <si>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</si>
  <si>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</si>
  <si>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</si>
  <si>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</si>
  <si>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</si>
  <si>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</si>
  <si>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</si>
  <si>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</si>
  <si>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</si>
  <si>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</si>
  <si>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</si>
  <si>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</si>
  <si>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</si>
  <si>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</si>
  <si>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</si>
  <si>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</si>
  <si>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</si>
  <si>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</si>
  <si>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</si>
  <si>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</si>
  <si>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</si>
  <si>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</si>
  <si>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</si>
  <si>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</si>
  <si>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</si>
  <si>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</si>
  <si>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</si>
  <si>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</si>
  <si>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</si>
  <si>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</si>
  <si>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</si>
  <si>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</si>
  <si>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</si>
  <si>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</si>
  <si>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</si>
  <si>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</si>
  <si>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</si>
  <si>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</si>
  <si>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</si>
  <si>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</si>
  <si>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</si>
  <si>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</si>
  <si>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</si>
  <si>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</si>
  <si>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</si>
  <si>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</si>
  <si>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</si>
  <si>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</si>
  <si>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</si>
  <si>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</si>
  <si>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</si>
  <si>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</si>
  <si>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</si>
  <si>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</si>
  <si>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</si>
  <si>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</si>
  <si>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</si>
  <si>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</si>
  <si>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</si>
  <si>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</si>
  <si>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</si>
  <si>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</si>
  <si>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</si>
  <si>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</si>
  <si>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</si>
  <si>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</si>
  <si>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</si>
  <si>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</si>
  <si>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</si>
  <si>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</si>
  <si>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</si>
  <si>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</si>
  <si>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</si>
  <si>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</si>
  <si>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</si>
  <si>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</si>
  <si>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</si>
  <si>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</si>
  <si>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</si>
  <si>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</si>
  <si>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</si>
  <si>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</si>
  <si>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</si>
  <si>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</si>
  <si>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</si>
  <si>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</si>
  <si>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</si>
  <si>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</si>
  <si>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</si>
  <si>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</si>
  <si>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</si>
  <si>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</si>
  <si>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</si>
  <si>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</si>
  <si>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</si>
  <si>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</si>
  <si>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</si>
  <si>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</si>
  <si>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</si>
  <si>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</si>
  <si>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</si>
  <si>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</si>
  <si>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</si>
  <si>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</si>
  <si>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</si>
  <si>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</si>
  <si>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</si>
  <si>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</si>
  <si>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</si>
  <si>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</si>
  <si>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</si>
  <si>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</si>
  <si>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</si>
  <si>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</si>
  <si>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</si>
  <si>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</si>
  <si>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</si>
  <si>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</si>
  <si>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</si>
  <si>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</si>
  <si>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</si>
  <si>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</si>
  <si>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</si>
  <si>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</si>
  <si>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</si>
  <si>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</si>
  <si>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</si>
  <si>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</si>
  <si>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</si>
  <si>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</si>
  <si>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</si>
  <si>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</si>
  <si>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</si>
  <si>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</si>
  <si>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</si>
  <si>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</si>
  <si>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</si>
  <si>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</si>
  <si>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</si>
  <si>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</si>
  <si>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</si>
  <si>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</si>
  <si>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</si>
  <si>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</si>
  <si>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</si>
  <si>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</si>
  <si>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</si>
  <si>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</si>
  <si>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</si>
  <si>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</si>
  <si>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</si>
  <si>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</si>
  <si>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</si>
  <si>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</si>
  <si>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</si>
  <si>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</si>
  <si>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</si>
  <si>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</si>
  <si>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</si>
  <si>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</si>
  <si>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</si>
  <si>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</si>
  <si>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</si>
  <si>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</si>
  <si>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</si>
  <si>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</si>
  <si>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</si>
  <si>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</si>
  <si>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</si>
  <si>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</si>
  <si>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</si>
  <si>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</si>
  <si>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</si>
  <si>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</si>
  <si>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</si>
  <si>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</si>
  <si>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</si>
  <si>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</si>
  <si>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</si>
  <si>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</si>
  <si>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</si>
  <si>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</si>
  <si>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</si>
  <si>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</si>
  <si>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</si>
  <si>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</si>
  <si>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</si>
  <si>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</si>
  <si>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</si>
  <si>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</si>
  <si>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</si>
  <si>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</si>
  <si>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</si>
  <si>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</si>
  <si>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</si>
  <si>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</si>
  <si>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</si>
  <si>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</si>
  <si>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</si>
  <si>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</si>
  <si>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</si>
  <si>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</si>
  <si>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</si>
  <si>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</si>
  <si>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</si>
  <si>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</si>
  <si>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</si>
  <si>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</si>
  <si>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</si>
  <si>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</si>
  <si>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</si>
  <si>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</si>
  <si>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</si>
  <si>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</si>
  <si>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</si>
  <si>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</si>
  <si>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</si>
  <si>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</si>
  <si>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</si>
  <si>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</si>
  <si>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</si>
  <si>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</si>
  <si>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</si>
  <si>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</si>
  <si>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</si>
  <si>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</si>
  <si>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</si>
  <si>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</si>
  <si>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</si>
  <si>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</si>
  <si>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</si>
  <si>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</si>
  <si>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</si>
  <si>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</si>
  <si>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</si>
  <si>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</si>
  <si>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</si>
  <si>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</si>
  <si>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</si>
  <si>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</si>
  <si>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</si>
  <si>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</si>
  <si>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</si>
  <si>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</si>
  <si>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</si>
  <si>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</si>
  <si>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</si>
  <si>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</si>
  <si>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</si>
  <si>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</si>
  <si>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</si>
  <si>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</si>
  <si>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</si>
  <si>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</si>
  <si>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</si>
  <si>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</si>
  <si>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</si>
  <si>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</si>
  <si>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</si>
  <si>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</si>
  <si>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</si>
  <si>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</si>
  <si>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</si>
  <si>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</si>
  <si>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</si>
  <si>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</si>
  <si>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</si>
  <si>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</si>
  <si>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</si>
  <si>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</si>
  <si>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</si>
  <si>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</si>
  <si>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</si>
  <si>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</si>
  <si>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</si>
  <si>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</si>
  <si>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</si>
  <si>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</si>
  <si>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</si>
  <si>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</si>
  <si>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</si>
  <si>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</si>
  <si>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</si>
  <si>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</si>
  <si>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</si>
  <si>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</si>
  <si>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</si>
  <si>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</si>
  <si>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</si>
  <si>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</si>
  <si>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</si>
  <si>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</si>
  <si>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</si>
  <si>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</si>
  <si>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</si>
  <si>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</si>
  <si>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</si>
  <si>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</si>
  <si>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</si>
  <si>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</si>
  <si>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</si>
  <si>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</si>
  <si>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</si>
  <si>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</si>
  <si>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</si>
  <si>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</si>
  <si>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</si>
  <si>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</si>
  <si>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</si>
  <si>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</si>
  <si>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</si>
  <si>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</si>
  <si>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</si>
  <si>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</si>
  <si>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</si>
  <si>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</si>
  <si>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</si>
  <si>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</si>
  <si>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</si>
  <si>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</si>
  <si>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</si>
  <si>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</si>
  <si>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</si>
  <si>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</si>
  <si>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</si>
  <si>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</si>
  <si>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</si>
  <si>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</si>
  <si>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</si>
  <si>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</si>
  <si>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</si>
  <si>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</si>
  <si>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</si>
  <si>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</si>
  <si>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</si>
  <si>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</si>
  <si>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</si>
  <si>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</si>
  <si>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</si>
  <si>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</si>
  <si>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</si>
  <si>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</si>
  <si>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</si>
  <si>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</si>
  <si>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</si>
  <si>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</si>
  <si>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</si>
  <si>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</si>
  <si>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</si>
  <si>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</si>
  <si>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</si>
  <si>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</si>
  <si>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</si>
  <si>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</si>
  <si>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</si>
  <si>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</si>
  <si>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</si>
  <si>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</si>
  <si>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</si>
  <si>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</si>
  <si>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</si>
  <si>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</si>
  <si>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</si>
  <si>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</si>
  <si>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</si>
  <si>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</si>
  <si>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</si>
  <si>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</si>
  <si>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</si>
  <si>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</si>
  <si>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</si>
  <si>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</si>
  <si>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</si>
  <si>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</si>
  <si>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</si>
  <si>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</si>
  <si>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</si>
  <si>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</si>
  <si>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</si>
  <si>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</si>
  <si>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</si>
  <si>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</si>
  <si>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</si>
  <si>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</si>
  <si>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</si>
  <si>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</si>
  <si>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</si>
  <si>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</si>
  <si>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</si>
  <si>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</si>
  <si>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</si>
  <si>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</si>
  <si>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</si>
  <si>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</si>
  <si>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</si>
  <si>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</si>
  <si>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</si>
  <si>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</si>
  <si>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</si>
  <si>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</si>
  <si>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</si>
  <si>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</si>
  <si>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</si>
  <si>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</si>
  <si>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</si>
  <si>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</si>
  <si>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</si>
  <si>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</si>
  <si>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</si>
  <si>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</si>
  <si>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</si>
  <si>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</si>
  <si>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</si>
  <si>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</si>
  <si>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</si>
  <si>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</si>
  <si>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</si>
  <si>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</si>
  <si>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</si>
  <si>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</si>
  <si>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</si>
  <si>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</si>
  <si>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</si>
  <si>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</si>
  <si>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</si>
  <si>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</si>
  <si>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</si>
  <si>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</si>
  <si>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</si>
  <si>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</si>
  <si>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</si>
  <si>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</si>
  <si>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</si>
  <si>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</si>
  <si>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</si>
  <si>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</si>
  <si>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</si>
  <si>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</si>
  <si>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</si>
  <si>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</si>
  <si>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</si>
  <si>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</si>
  <si>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</si>
  <si>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</si>
  <si>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</si>
  <si>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</si>
  <si>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</si>
  <si>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</si>
  <si>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</si>
  <si>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</si>
  <si>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</si>
  <si>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</si>
  <si>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</si>
  <si>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</si>
  <si>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</si>
  <si>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</si>
  <si>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</si>
  <si>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</si>
  <si>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</si>
  <si>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</si>
  <si>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</si>
  <si>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</si>
  <si>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</si>
  <si>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</si>
  <si>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</si>
  <si>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</si>
  <si>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</si>
  <si>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</si>
  <si>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</si>
  <si>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</si>
  <si>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</si>
  <si>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</si>
  <si>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</si>
  <si>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</si>
  <si>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</si>
  <si>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</si>
  <si>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</si>
  <si>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</si>
  <si>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</si>
  <si>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</si>
  <si>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</si>
  <si>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</si>
  <si>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</si>
  <si>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</si>
  <si>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</si>
  <si>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</si>
  <si>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</si>
  <si>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</si>
  <si>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</si>
  <si>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</si>
  <si>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</si>
  <si>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</si>
  <si>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</si>
  <si>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</si>
  <si>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</si>
  <si>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</si>
  <si>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</si>
  <si>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</si>
  <si>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</si>
  <si>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</si>
  <si>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</si>
  <si>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</si>
  <si>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</si>
  <si>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</si>
  <si>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</si>
  <si>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</si>
  <si>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</si>
  <si>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</si>
  <si>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</si>
  <si>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</si>
  <si>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</si>
  <si>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</si>
  <si>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</si>
  <si>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</si>
  <si>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</si>
  <si>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</si>
  <si>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</si>
  <si>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</si>
  <si>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</si>
  <si>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</si>
  <si>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</si>
  <si>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</si>
  <si>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</si>
  <si>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</si>
  <si>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</si>
  <si>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</si>
  <si>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</si>
  <si>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</si>
  <si>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</si>
  <si>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</si>
  <si>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</si>
  <si>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</si>
  <si>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</si>
  <si>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</si>
  <si>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</si>
  <si>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</si>
  <si>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</si>
  <si>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</si>
  <si>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</si>
  <si>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</si>
  <si>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</si>
  <si>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</si>
  <si>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</si>
  <si>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</si>
  <si>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</si>
  <si>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</si>
  <si>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</si>
  <si>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</si>
  <si>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</si>
  <si>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</si>
  <si>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</si>
  <si>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</si>
  <si>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</si>
  <si>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</si>
  <si>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</si>
  <si>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</si>
  <si>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</si>
  <si>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</si>
  <si>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</si>
  <si>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</si>
  <si>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</si>
  <si>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</si>
  <si>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</si>
  <si>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</si>
  <si>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</si>
  <si>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</si>
  <si>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</si>
  <si>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</si>
  <si>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</si>
  <si>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</si>
  <si>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</si>
  <si>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</si>
  <si>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</si>
  <si>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</si>
  <si>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</si>
  <si>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</si>
  <si>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</si>
  <si>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</si>
  <si>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</si>
  <si>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</si>
  <si>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</si>
  <si>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</si>
  <si>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</si>
  <si>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</si>
  <si>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</si>
  <si>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</si>
  <si>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</si>
  <si>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</si>
  <si>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</si>
  <si>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</si>
  <si>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</si>
  <si>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</si>
  <si>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</si>
  <si>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</si>
  <si>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</si>
  <si>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</si>
  <si>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</si>
  <si>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</si>
  <si>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</si>
  <si>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</si>
  <si>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</si>
  <si>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</si>
  <si>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</si>
  <si>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</si>
  <si>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</si>
  <si>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</si>
  <si>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</si>
  <si>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</si>
  <si>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</si>
  <si>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</si>
  <si>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</si>
  <si>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</si>
  <si>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</si>
  <si>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</si>
  <si>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</si>
  <si>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</si>
  <si>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</si>
  <si>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</si>
  <si>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</si>
  <si>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</si>
  <si>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</si>
  <si>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</si>
  <si>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</si>
  <si>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</si>
  <si>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</si>
  <si>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</si>
  <si>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</si>
  <si>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</si>
  <si>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</si>
  <si>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</si>
  <si>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</si>
  <si>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</si>
  <si>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</si>
  <si>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</si>
  <si>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</si>
  <si>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</si>
  <si>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</si>
  <si>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</si>
  <si>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</si>
  <si>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</si>
  <si>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</si>
  <si>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</si>
  <si>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</si>
  <si>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</si>
  <si>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</si>
  <si>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</si>
  <si>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</si>
  <si>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</si>
  <si>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</si>
  <si>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</si>
  <si>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</si>
  <si>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</si>
  <si>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</si>
  <si>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</si>
  <si>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</si>
  <si>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</si>
  <si>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</si>
  <si>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</si>
  <si>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</si>
  <si>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</si>
  <si>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</si>
  <si>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</si>
  <si>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</si>
  <si>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</si>
  <si>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</si>
  <si>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</si>
  <si>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</si>
  <si>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</si>
  <si>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</si>
  <si>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</si>
  <si>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</si>
  <si>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</si>
  <si>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</si>
  <si>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</si>
  <si>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</si>
  <si>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</si>
  <si>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</si>
  <si>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</si>
  <si>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</si>
  <si>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</si>
  <si>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</si>
  <si>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</si>
  <si>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</si>
  <si>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</si>
  <si>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</si>
  <si>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</si>
  <si>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</si>
  <si>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</si>
  <si>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</si>
  <si>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</si>
  <si>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</si>
  <si>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</si>
  <si>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</si>
  <si>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</si>
  <si>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</si>
  <si>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</si>
  <si>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</si>
  <si>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</si>
  <si>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</si>
  <si>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</si>
  <si>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</si>
  <si>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</si>
  <si>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</si>
  <si>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</si>
  <si>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</si>
  <si>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</si>
  <si>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</si>
  <si>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</si>
  <si>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</si>
  <si>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</si>
  <si>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</si>
  <si>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</si>
  <si>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</si>
  <si>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</si>
  <si>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</si>
  <si>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</si>
  <si>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</si>
  <si>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</si>
  <si>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</si>
  <si>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</si>
  <si>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</si>
  <si>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</si>
  <si>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</si>
  <si>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</si>
  <si>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</si>
  <si>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</si>
  <si>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</si>
  <si>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</si>
  <si>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</si>
  <si>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</si>
  <si>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</si>
  <si>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</si>
  <si>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</si>
  <si>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</si>
  <si>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</si>
  <si>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</si>
  <si>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</si>
  <si>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</si>
  <si>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</si>
  <si>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</si>
  <si>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</si>
  <si>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</si>
  <si>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</si>
  <si>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</si>
  <si>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</si>
  <si>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</si>
  <si>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</si>
  <si>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</si>
  <si>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</si>
  <si>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</si>
  <si>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</si>
  <si>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</si>
  <si>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</si>
  <si>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</si>
  <si>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</si>
  <si>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</si>
  <si>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</si>
  <si>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</si>
  <si>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</si>
  <si>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</si>
  <si>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</si>
  <si>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</si>
  <si>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</si>
  <si>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</si>
  <si>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</si>
  <si>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</si>
  <si>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</si>
  <si>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</si>
  <si>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</si>
  <si>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</si>
  <si>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</si>
  <si>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</si>
  <si>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</si>
  <si>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</si>
  <si>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</si>
  <si>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</si>
  <si>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</si>
  <si>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</si>
  <si>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</si>
  <si>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</si>
  <si>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</si>
  <si>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</si>
  <si>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</si>
  <si>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</si>
  <si>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</si>
  <si>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</si>
  <si>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</si>
  <si>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</si>
  <si>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</si>
  <si>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</si>
  <si>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</si>
  <si>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</si>
  <si>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</si>
  <si>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</si>
  <si>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</si>
  <si>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</si>
  <si>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</si>
  <si>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</si>
  <si>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</si>
  <si>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</si>
  <si>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</si>
  <si>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</si>
  <si>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</si>
  <si>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</si>
  <si>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</si>
  <si>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</si>
  <si>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</si>
  <si>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</si>
  <si>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</si>
  <si>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</si>
  <si>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</si>
  <si>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</si>
  <si>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</si>
  <si>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</si>
  <si>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</si>
  <si>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</si>
  <si>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</si>
  <si>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</si>
  <si>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</si>
  <si>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</si>
  <si>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</si>
  <si>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</si>
  <si>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</si>
  <si>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</si>
  <si>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</si>
  <si>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</si>
  <si>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</si>
  <si>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</si>
  <si>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</si>
  <si>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</si>
  <si>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</si>
  <si>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</si>
  <si>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</si>
  <si>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</si>
  <si>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</si>
  <si>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</si>
  <si>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</si>
  <si>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</si>
  <si>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</si>
  <si>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</si>
  <si>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</si>
  <si>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</si>
  <si>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</si>
  <si>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</si>
  <si>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</si>
  <si>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</si>
  <si>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</si>
  <si>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</si>
  <si>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</si>
  <si>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</si>
  <si>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</si>
  <si>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</si>
  <si>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</si>
  <si>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</si>
  <si>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</si>
  <si>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</si>
  <si>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</si>
  <si>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</si>
  <si>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</si>
  <si>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</si>
  <si>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</si>
  <si>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</si>
  <si>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</si>
  <si>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</si>
  <si>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</si>
  <si>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</si>
  <si>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</si>
  <si>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</si>
  <si>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</si>
  <si>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</si>
  <si>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</si>
  <si>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</si>
  <si>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</si>
  <si>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</si>
  <si>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</si>
  <si>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</si>
  <si>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</si>
  <si>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</si>
  <si>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</si>
  <si>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</si>
  <si>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</si>
  <si>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</si>
  <si>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</si>
  <si>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</si>
  <si>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</si>
  <si>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</si>
  <si>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</si>
  <si>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</si>
  <si>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</si>
  <si>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</si>
  <si>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</si>
  <si>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</si>
  <si>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</si>
  <si>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</si>
  <si>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</si>
  <si>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</si>
  <si>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</si>
  <si>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</si>
  <si>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</si>
  <si>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</si>
  <si>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</si>
  <si>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</si>
  <si>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</si>
  <si>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</si>
  <si>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</si>
  <si>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</si>
  <si>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</si>
  <si>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</si>
  <si>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</si>
  <si>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</si>
  <si>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</si>
  <si>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</si>
  <si>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</si>
  <si>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</si>
  <si>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</si>
  <si>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</si>
  <si>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</si>
  <si>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</si>
  <si>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</si>
  <si>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</si>
  <si>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</si>
  <si>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</si>
  <si>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</si>
  <si>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</si>
  <si>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</si>
  <si>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</si>
  <si>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</si>
  <si>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</si>
  <si>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</si>
  <si>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</si>
  <si>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</si>
  <si>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</si>
  <si>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</si>
  <si>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</si>
  <si>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</si>
  <si>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</si>
  <si>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</si>
  <si>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</si>
  <si>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</si>
  <si>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</si>
  <si>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</si>
  <si>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</si>
  <si>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</si>
  <si>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</si>
  <si>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</si>
  <si>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</si>
  <si>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</si>
  <si>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</si>
  <si>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</si>
  <si>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</si>
  <si>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</si>
  <si>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</si>
  <si>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</si>
  <si>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</si>
  <si>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</si>
  <si>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</si>
  <si>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</si>
  <si>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</si>
  <si>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</si>
  <si>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</si>
  <si>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</si>
  <si>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</si>
  <si>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</si>
  <si>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</si>
  <si>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</si>
  <si>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</si>
  <si>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</si>
  <si>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</si>
  <si>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</si>
  <si>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</si>
  <si>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</si>
  <si>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</si>
  <si>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</si>
  <si>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</si>
  <si>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</si>
  <si>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</si>
  <si>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</si>
  <si>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</si>
  <si>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</si>
  <si>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</si>
  <si>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</si>
  <si>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</si>
  <si>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</si>
  <si>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</si>
  <si>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</si>
  <si>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</si>
  <si>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</si>
  <si>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</si>
  <si>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</si>
  <si>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</si>
  <si>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</si>
  <si>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</si>
  <si>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</si>
  <si>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</si>
  <si>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</si>
  <si>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</si>
  <si>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</si>
  <si>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</si>
  <si>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</si>
  <si>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</si>
  <si>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</si>
  <si>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</si>
  <si>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</si>
  <si>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</si>
  <si>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</si>
  <si>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</si>
  <si>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</si>
  <si>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</si>
  <si>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</si>
  <si>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</si>
  <si>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</si>
  <si>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</si>
  <si>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</si>
  <si>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</si>
  <si>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</si>
  <si>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</si>
  <si>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</si>
  <si>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</si>
  <si>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</si>
  <si>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</si>
  <si>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</si>
  <si>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</si>
  <si>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</si>
  <si>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</si>
  <si>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</si>
  <si>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</si>
  <si>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</si>
  <si>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</si>
  <si>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</si>
  <si>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</si>
  <si>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</si>
  <si>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</si>
  <si>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</si>
  <si>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</si>
  <si>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</si>
  <si>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</si>
  <si>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</si>
  <si>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</si>
  <si>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</si>
  <si>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</si>
  <si>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</si>
  <si>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</si>
  <si>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</si>
  <si>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</si>
  <si>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</si>
  <si>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</si>
  <si>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</si>
  <si>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</si>
  <si>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</si>
  <si>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</si>
  <si>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</si>
  <si>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</si>
  <si>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</si>
  <si>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</si>
  <si>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</si>
  <si>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</si>
  <si>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</si>
  <si>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</si>
  <si>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</si>
  <si>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</si>
  <si>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</si>
  <si>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</si>
  <si>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</si>
  <si>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</si>
  <si>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</si>
  <si>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</si>
  <si>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</si>
  <si>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</si>
  <si>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</si>
  <si>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</si>
  <si>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</si>
  <si>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</si>
  <si>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</si>
  <si>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</si>
  <si>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</si>
  <si>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</si>
  <si>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</si>
  <si>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</si>
  <si>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</si>
  <si>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</si>
  <si>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</si>
  <si>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</si>
  <si>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</si>
  <si>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</si>
  <si>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</si>
  <si>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</si>
  <si>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</si>
  <si>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</si>
  <si>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</si>
  <si>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</si>
  <si>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</si>
  <si>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</si>
  <si>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</si>
  <si>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</si>
  <si>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</si>
  <si>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</si>
  <si>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</si>
  <si>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</si>
  <si>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</si>
  <si>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</si>
  <si>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</si>
  <si>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</si>
  <si>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</si>
  <si>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</si>
  <si>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</si>
  <si>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</si>
  <si>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</si>
  <si>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</si>
  <si>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</si>
  <si>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</si>
  <si>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</si>
  <si>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</si>
  <si>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</si>
  <si>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</si>
  <si>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</si>
  <si>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</si>
  <si>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</si>
  <si>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</si>
  <si>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</si>
  <si>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</si>
  <si>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</si>
  <si>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</si>
  <si>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</si>
  <si>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</si>
  <si>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</si>
  <si>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</si>
  <si>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</si>
  <si>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</si>
  <si>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</si>
  <si>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</si>
  <si>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</si>
  <si>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</si>
  <si>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</si>
  <si>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</si>
  <si>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</si>
  <si>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</si>
  <si>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</si>
  <si>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</si>
  <si>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</si>
  <si>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</si>
  <si>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</si>
  <si>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</si>
  <si>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</si>
  <si>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</si>
  <si>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</si>
  <si>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</si>
  <si>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</si>
  <si>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</si>
  <si>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</si>
  <si>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</si>
  <si>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</si>
  <si>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</si>
  <si>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</si>
  <si>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</si>
  <si>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</si>
  <si>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</si>
  <si>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</si>
  <si>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</si>
  <si>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</si>
  <si>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</si>
  <si>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</si>
  <si>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</si>
  <si>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</si>
  <si>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</si>
  <si>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</si>
  <si>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</si>
  <si>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</si>
  <si>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</si>
  <si>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</si>
  <si>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</si>
  <si>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</si>
  <si>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</si>
  <si>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</si>
  <si>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</si>
  <si>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</si>
  <si>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</si>
  <si>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</si>
  <si>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</si>
  <si>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</si>
  <si>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</si>
  <si>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</si>
  <si>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</si>
  <si>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</si>
  <si>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</si>
  <si>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</si>
  <si>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</si>
  <si>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</si>
  <si>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</si>
  <si>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</si>
  <si>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</si>
  <si>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</si>
  <si>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</si>
  <si>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</si>
  <si>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</si>
  <si>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</si>
  <si>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</si>
  <si>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</si>
  <si>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</si>
  <si>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</si>
  <si>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</si>
  <si>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</si>
  <si>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</si>
  <si>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</si>
  <si>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</si>
  <si>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</si>
  <si>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</si>
  <si>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</si>
  <si>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</si>
  <si>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</si>
  <si>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</si>
  <si>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</si>
  <si>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</si>
  <si>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</si>
  <si>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</si>
  <si>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</si>
  <si>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</si>
  <si>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</si>
  <si>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</si>
  <si>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</si>
  <si>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</si>
  <si>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</si>
  <si>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</si>
  <si>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</si>
  <si>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</si>
  <si>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</si>
  <si>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</si>
  <si>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</si>
  <si>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</si>
  <si>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</si>
  <si>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</si>
  <si>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</si>
  <si>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</si>
  <si>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</si>
  <si>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</si>
  <si>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</si>
  <si>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</si>
  <si>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</si>
  <si>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</si>
  <si>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</si>
  <si>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</si>
  <si>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</si>
  <si>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</si>
  <si>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</si>
  <si>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</si>
  <si>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</si>
  <si>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</si>
  <si>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</si>
  <si>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</si>
  <si>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</si>
  <si>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</si>
  <si>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</si>
  <si>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</si>
  <si>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</si>
  <si>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</si>
  <si>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</si>
  <si>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</si>
  <si>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</si>
  <si>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</si>
  <si>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</si>
  <si>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</si>
  <si>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</si>
  <si>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</si>
  <si>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</si>
  <si>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</si>
  <si>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</si>
  <si>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</si>
  <si>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</si>
  <si>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</si>
  <si>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</si>
  <si>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</si>
  <si>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</si>
  <si>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</si>
  <si>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</si>
  <si>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</si>
  <si>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</si>
  <si>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</si>
  <si>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</si>
  <si>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</si>
  <si>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</si>
  <si>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</si>
  <si>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</si>
  <si>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</si>
  <si>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</si>
  <si>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</si>
  <si>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</si>
  <si>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</si>
  <si>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</si>
  <si>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</si>
  <si>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</si>
  <si>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</si>
  <si>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</si>
  <si>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</si>
  <si>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</si>
  <si>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</si>
  <si>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</si>
  <si>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</si>
  <si>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</si>
  <si>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</si>
  <si>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</si>
  <si>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</si>
  <si>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</si>
  <si>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</si>
  <si>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</si>
  <si>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</si>
  <si>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</si>
  <si>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</si>
  <si>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</si>
  <si>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</si>
  <si>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</si>
  <si>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</si>
  <si>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</si>
  <si>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</si>
  <si>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</si>
  <si>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</si>
  <si>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</si>
  <si>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</si>
  <si>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</si>
  <si>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</si>
  <si>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</si>
  <si>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</si>
  <si>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</si>
  <si>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</si>
  <si>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</si>
  <si>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</si>
  <si>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</si>
  <si>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</si>
  <si>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</si>
  <si>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</si>
  <si>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</si>
  <si>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</si>
  <si>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</si>
  <si>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</si>
  <si>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</si>
  <si>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</si>
  <si>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</si>
  <si>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</si>
  <si>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</si>
  <si>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</si>
  <si>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</si>
  <si>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</si>
  <si>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</si>
  <si>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</si>
  <si>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</si>
  <si>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</si>
  <si>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</si>
  <si>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</si>
  <si>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</si>
  <si>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</si>
  <si>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</si>
  <si>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</si>
  <si>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</si>
  <si>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</si>
  <si>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</si>
  <si>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</si>
  <si>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</si>
  <si>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</si>
  <si>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</si>
  <si>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</si>
  <si>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</si>
  <si>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</si>
  <si>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</si>
  <si>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</si>
  <si>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</si>
  <si>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</si>
  <si>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</si>
  <si>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</si>
  <si>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</si>
  <si>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</si>
  <si>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</si>
  <si>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</si>
  <si>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</si>
  <si>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</si>
  <si>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</si>
  <si>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</si>
  <si>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</si>
  <si>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</si>
  <si>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</si>
  <si>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</si>
  <si>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</si>
  <si>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</si>
  <si>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</si>
  <si>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</si>
  <si>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</si>
  <si>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</si>
  <si>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</si>
  <si>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</si>
  <si>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</si>
  <si>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</si>
  <si>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</si>
  <si>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</si>
  <si>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</si>
  <si>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</si>
  <si>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</si>
  <si>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</si>
  <si>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</si>
  <si>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</si>
  <si>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</si>
  <si>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</si>
  <si>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</si>
  <si>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</si>
  <si>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</si>
  <si>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</si>
  <si>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</si>
  <si>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</si>
  <si>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</si>
  <si>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</si>
  <si>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</si>
  <si>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</si>
  <si>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</si>
  <si>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</si>
  <si>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</si>
  <si>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</si>
  <si>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</si>
  <si>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</si>
  <si>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</si>
  <si>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</si>
  <si>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</si>
  <si>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</si>
  <si>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</si>
  <si>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</si>
  <si>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</si>
  <si>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</si>
  <si>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</si>
  <si>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</si>
  <si>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</si>
  <si>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</si>
  <si>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</si>
  <si>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</si>
  <si>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</si>
  <si>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</si>
  <si>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</si>
  <si>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</si>
  <si>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</si>
  <si>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</si>
  <si>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</si>
  <si>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</si>
  <si>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</si>
  <si>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</si>
  <si>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</si>
  <si>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</si>
  <si>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</si>
  <si>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</si>
  <si>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</si>
  <si>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</si>
  <si>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</si>
  <si>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</si>
  <si>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</si>
  <si>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</si>
  <si>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</si>
  <si>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</si>
  <si>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</si>
  <si>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</si>
  <si>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</si>
  <si>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</si>
  <si>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</si>
  <si>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</si>
  <si>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</si>
  <si>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</si>
  <si>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</si>
  <si>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</si>
  <si>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</si>
  <si>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</si>
  <si>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</si>
  <si>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</si>
  <si>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</si>
  <si>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</si>
  <si>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</si>
  <si>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</si>
  <si>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</si>
  <si>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</si>
  <si>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</si>
  <si>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</si>
  <si>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</si>
  <si>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</si>
  <si>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</si>
  <si>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</si>
  <si>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</si>
  <si>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</si>
  <si>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</si>
  <si>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</si>
  <si>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</si>
  <si>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</si>
  <si>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</si>
  <si>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</si>
  <si>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</si>
  <si>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</si>
  <si>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</si>
  <si>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</si>
  <si>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</si>
  <si>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</si>
  <si>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</si>
  <si>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</si>
  <si>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</si>
  <si>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</si>
  <si>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</si>
  <si>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</si>
  <si>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</si>
  <si>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</si>
  <si>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</si>
  <si>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</si>
  <si>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</si>
  <si>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</si>
  <si>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</si>
  <si>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</si>
  <si>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</si>
  <si>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</si>
  <si>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</si>
  <si>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</si>
  <si>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</si>
  <si>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</si>
  <si>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</si>
  <si>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</si>
  <si>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</si>
  <si>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</si>
  <si>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</si>
  <si>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</si>
  <si>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</si>
  <si>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</si>
  <si>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</si>
  <si>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</si>
  <si>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</si>
  <si>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</si>
  <si>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</si>
  <si>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</si>
  <si>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</si>
  <si>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</si>
  <si>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</si>
  <si>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</si>
  <si>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</si>
  <si>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</si>
  <si>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</si>
  <si>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</si>
  <si>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</si>
  <si>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</si>
  <si>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</si>
  <si>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</si>
  <si>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</si>
  <si>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</si>
  <si>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</si>
  <si>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</si>
  <si>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</si>
  <si>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</si>
  <si>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</si>
  <si>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</si>
  <si>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</si>
  <si>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</si>
  <si>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</si>
  <si>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</si>
  <si>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</si>
  <si>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</si>
  <si>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</si>
  <si>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</si>
  <si>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</si>
  <si>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</si>
  <si>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</si>
  <si>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</si>
  <si>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</si>
  <si>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</si>
  <si>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</si>
  <si>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</si>
  <si>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</si>
  <si>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</si>
  <si>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</si>
  <si>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</si>
  <si>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</si>
  <si>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</si>
  <si>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</si>
  <si>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</si>
  <si>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</si>
  <si>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</si>
  <si>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</si>
  <si>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</si>
  <si>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</si>
  <si>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</si>
  <si>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</si>
  <si>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</si>
  <si>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</si>
  <si>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</si>
  <si>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</si>
  <si>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</si>
  <si>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</si>
  <si>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</si>
  <si>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</si>
  <si>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</si>
  <si>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</si>
  <si>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</si>
  <si>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</si>
  <si>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</si>
  <si>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</si>
  <si>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</si>
  <si>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</si>
  <si>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</si>
  <si>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</si>
  <si>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</si>
  <si>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</si>
  <si>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</si>
  <si>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</si>
  <si>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</si>
  <si>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</si>
  <si>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</si>
  <si>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</si>
  <si>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</si>
  <si>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</si>
  <si>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</si>
  <si>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</si>
  <si>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</si>
  <si>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</si>
  <si>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</si>
  <si>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</si>
  <si>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</si>
  <si>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</si>
  <si>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</si>
  <si>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</si>
  <si>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</si>
  <si>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</si>
  <si>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</si>
  <si>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</si>
  <si>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</si>
  <si>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</si>
  <si>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</si>
  <si>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</si>
  <si>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</si>
  <si>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</si>
  <si>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</si>
  <si>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</si>
  <si>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</si>
  <si>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</si>
  <si>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</si>
  <si>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</si>
  <si>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</si>
  <si>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</si>
  <si>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</si>
  <si>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</si>
  <si>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</si>
  <si>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</si>
  <si>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</si>
  <si>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</si>
  <si>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</si>
  <si>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</si>
  <si>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</si>
  <si>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</si>
  <si>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</si>
  <si>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</si>
  <si>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</si>
  <si>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</si>
  <si>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</si>
  <si>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</si>
  <si>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</si>
  <si>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</si>
  <si>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</si>
  <si>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</si>
  <si>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</si>
  <si>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</si>
  <si>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</si>
  <si>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</si>
  <si>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</si>
  <si>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</si>
  <si>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</si>
  <si>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</si>
  <si>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</si>
  <si>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</si>
  <si>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</si>
  <si>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</si>
  <si>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</si>
  <si>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</si>
  <si>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</si>
  <si>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</si>
  <si>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</si>
  <si>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</si>
  <si>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</si>
  <si>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</si>
  <si>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</si>
  <si>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</si>
  <si>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</si>
  <si>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</si>
  <si>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</si>
  <si>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</si>
  <si>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</si>
  <si>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</si>
  <si>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</si>
  <si>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</si>
  <si>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</si>
  <si>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</si>
  <si>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</si>
  <si>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</si>
  <si>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</si>
  <si>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</si>
  <si>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</si>
  <si>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</si>
  <si>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</si>
  <si>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</si>
  <si>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</si>
  <si>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</si>
  <si>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</si>
  <si>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</si>
  <si>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</si>
  <si>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</si>
  <si>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</si>
  <si>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</si>
  <si>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</si>
  <si>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</si>
  <si>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</si>
  <si>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</si>
  <si>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</si>
  <si>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</si>
  <si>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</si>
  <si>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</si>
  <si>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</si>
  <si>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</si>
  <si>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</si>
  <si>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</si>
  <si>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</si>
  <si>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</si>
  <si>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</si>
  <si>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</si>
  <si>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</si>
  <si>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</si>
  <si>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</si>
  <si>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</si>
  <si>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</si>
  <si>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</si>
  <si>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</si>
  <si>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</si>
  <si>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</si>
  <si>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</si>
  <si>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</si>
  <si>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</si>
  <si>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</si>
  <si>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</si>
  <si>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</si>
  <si>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</si>
  <si>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</si>
  <si>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</si>
  <si>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</si>
  <si>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</si>
  <si>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</si>
  <si>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</si>
  <si>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</si>
  <si>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</si>
  <si>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</si>
  <si>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</si>
  <si>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</si>
  <si>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</si>
  <si>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</si>
  <si>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</si>
  <si>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</si>
  <si>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</si>
  <si>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</si>
  <si>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</si>
  <si>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</si>
  <si>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</si>
  <si>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</si>
  <si>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</si>
  <si>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</si>
  <si>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</si>
  <si>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</si>
  <si>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</si>
  <si>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</si>
  <si>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</si>
  <si>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</si>
  <si>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</si>
  <si>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</si>
  <si>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</si>
  <si>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</si>
  <si>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</si>
  <si>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</si>
  <si>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</si>
  <si>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</si>
  <si>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</si>
  <si>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</si>
  <si>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</si>
  <si>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</si>
  <si>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</si>
  <si>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</si>
  <si>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</si>
  <si>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</si>
  <si>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</si>
  <si>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</si>
  <si>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</si>
  <si>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</si>
  <si>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</si>
  <si>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</si>
  <si>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</si>
  <si>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</si>
  <si>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</si>
  <si>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</si>
  <si>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</si>
  <si>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</si>
  <si>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</si>
  <si>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</si>
  <si>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</si>
  <si>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</si>
  <si>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</si>
  <si>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</si>
  <si>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</si>
  <si>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</si>
  <si>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</si>
  <si>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</si>
  <si>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</si>
  <si>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</si>
  <si>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</si>
  <si>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</si>
  <si>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</si>
  <si>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</si>
  <si>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</si>
  <si>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</si>
  <si>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</si>
  <si>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</si>
  <si>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</si>
  <si>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</si>
  <si>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</si>
  <si>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</si>
  <si>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</si>
  <si>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</si>
  <si>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</si>
  <si>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</si>
  <si>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</si>
  <si>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</si>
  <si>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</si>
  <si>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</si>
  <si>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</si>
  <si>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</si>
  <si>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</si>
  <si>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</si>
  <si>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</si>
  <si>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</si>
  <si>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</si>
  <si>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</si>
  <si>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</si>
  <si>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</si>
  <si>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</si>
  <si>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</si>
  <si>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</si>
  <si>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</si>
  <si>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</si>
  <si>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</si>
  <si>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</si>
  <si>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</si>
  <si>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</si>
  <si>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</si>
  <si>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</si>
  <si>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</si>
  <si>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</si>
  <si>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</si>
  <si>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</si>
  <si>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</si>
  <si>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</si>
  <si>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</si>
  <si>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</si>
  <si>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</si>
  <si>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</si>
  <si>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</si>
  <si>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</si>
  <si>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</si>
  <si>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</si>
  <si>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</si>
  <si>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</si>
  <si>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</si>
  <si>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</si>
  <si>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</si>
  <si>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</si>
  <si>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</si>
  <si>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</si>
  <si>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</si>
  <si>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</si>
  <si>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</si>
  <si>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</si>
  <si>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</si>
  <si>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</si>
  <si>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</si>
  <si>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</si>
  <si>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</si>
  <si>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</si>
  <si>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</si>
  <si>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</si>
  <si>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</si>
  <si>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</si>
  <si>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</si>
  <si>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</si>
  <si>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</si>
  <si>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</si>
  <si>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</si>
  <si>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</si>
  <si>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</si>
  <si>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</si>
  <si>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</si>
  <si>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</si>
  <si>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</si>
  <si>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</si>
  <si>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</si>
  <si>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</si>
  <si>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</si>
  <si>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</si>
  <si>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</si>
  <si>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</si>
  <si>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</si>
  <si>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</si>
  <si>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</si>
  <si>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</si>
  <si>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</si>
  <si>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</si>
  <si>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</si>
  <si>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</si>
  <si>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</si>
  <si>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</si>
  <si>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</si>
  <si>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</si>
  <si>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</si>
  <si>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</si>
  <si>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</si>
  <si>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</si>
  <si>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</si>
  <si>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</si>
  <si>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</si>
  <si>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</si>
  <si>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</si>
  <si>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</si>
  <si>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</si>
  <si>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</si>
  <si>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</si>
  <si>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</si>
  <si>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</si>
  <si>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</si>
  <si>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</si>
  <si>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</si>
  <si>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</si>
  <si>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</si>
  <si>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</si>
  <si>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</si>
  <si>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</si>
  <si>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</si>
  <si>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</si>
  <si>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</si>
  <si>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</si>
  <si>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</si>
  <si>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</si>
  <si>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</si>
  <si>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</si>
  <si>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</si>
  <si>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</si>
  <si>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</si>
  <si>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</si>
  <si>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</si>
  <si>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</si>
  <si>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</si>
  <si>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</si>
  <si>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</si>
  <si>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</si>
  <si>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</si>
  <si>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</si>
  <si>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</si>
  <si>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</si>
  <si>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</si>
  <si>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</si>
  <si>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</si>
  <si>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</si>
  <si>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</si>
  <si>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</si>
  <si>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</si>
  <si>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</si>
  <si>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</si>
  <si>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</si>
  <si>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</si>
  <si>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</si>
  <si>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</si>
  <si>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</si>
  <si>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</si>
  <si>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</si>
  <si>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</si>
  <si>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</si>
  <si>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</si>
  <si>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</si>
  <si>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</si>
  <si>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</si>
  <si>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</si>
  <si>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</si>
  <si>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</si>
  <si>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</si>
  <si>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</si>
  <si>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</si>
  <si>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</si>
  <si>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</si>
  <si>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</si>
  <si>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</si>
  <si>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</si>
  <si>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</si>
  <si>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</si>
  <si>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</si>
  <si>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</si>
  <si>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</si>
  <si>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</si>
  <si>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</si>
  <si>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</si>
  <si>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</si>
  <si>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</si>
  <si>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</si>
  <si>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</si>
  <si>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</si>
  <si>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</si>
  <si>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</si>
  <si>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</si>
  <si>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</si>
  <si>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</si>
  <si>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</si>
  <si>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</si>
  <si>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</si>
  <si>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</si>
  <si>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</si>
  <si>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</si>
  <si>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</si>
  <si>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</si>
  <si>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</si>
  <si>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</si>
  <si>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</si>
  <si>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</si>
  <si>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</si>
  <si>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</si>
  <si>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</si>
  <si>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</si>
  <si>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</si>
  <si>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</si>
  <si>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</si>
  <si>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</si>
  <si>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</si>
  <si>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</si>
  <si>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</si>
  <si>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</si>
  <si>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</si>
  <si>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</si>
  <si>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</si>
  <si>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</si>
  <si>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</si>
  <si>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</si>
  <si>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</si>
  <si>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</si>
  <si>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</si>
  <si>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</si>
  <si>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</si>
  <si>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</si>
  <si>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</si>
  <si>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</si>
  <si>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</si>
  <si>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</si>
  <si>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</si>
  <si>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</si>
  <si>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</si>
  <si>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</si>
  <si>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</si>
  <si>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</si>
  <si>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</si>
  <si>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</si>
  <si>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</si>
  <si>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</si>
  <si>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</si>
  <si>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</si>
  <si>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</si>
  <si>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</si>
  <si>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</si>
  <si>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</si>
  <si>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</si>
  <si>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</si>
  <si>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</si>
  <si>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</si>
  <si>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</si>
  <si>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</si>
  <si>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</si>
  <si>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</si>
  <si>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</si>
  <si>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</si>
  <si>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</si>
  <si>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</si>
  <si>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</si>
  <si>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</si>
  <si>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</si>
  <si>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</si>
  <si>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</si>
  <si>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</si>
  <si>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</si>
  <si>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</si>
  <si>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</si>
  <si>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</si>
  <si>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</si>
  <si>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</si>
  <si>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</si>
  <si>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</si>
  <si>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</si>
  <si>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</si>
  <si>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</si>
  <si>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</si>
  <si>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</si>
  <si>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</si>
  <si>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</si>
  <si>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</si>
  <si>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</si>
  <si>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</si>
  <si>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</si>
  <si>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</si>
  <si>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</si>
  <si>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</si>
  <si>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</si>
  <si>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</si>
  <si>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</si>
  <si>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</si>
  <si>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</si>
  <si>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</si>
  <si>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</si>
  <si>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</si>
  <si>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</si>
  <si>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</si>
  <si>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</si>
  <si>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</si>
  <si>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</si>
  <si>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</si>
  <si>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</si>
  <si>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</si>
  <si>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</si>
  <si>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</si>
  <si>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</si>
  <si>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</si>
  <si>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</si>
  <si>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</si>
  <si>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</si>
  <si>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</si>
  <si>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</si>
  <si>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</si>
  <si>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</si>
  <si>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</si>
  <si>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</si>
  <si>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</si>
  <si>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</si>
  <si>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</si>
  <si>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</si>
  <si>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</si>
  <si>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</si>
  <si>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</si>
  <si>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</si>
  <si>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</si>
  <si>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</si>
  <si>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</si>
  <si>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</si>
  <si>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</si>
  <si>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</si>
  <si>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</si>
  <si>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</si>
  <si>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</si>
  <si>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</si>
  <si>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</si>
  <si>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</si>
  <si>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</si>
  <si>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</si>
  <si>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</si>
  <si>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</si>
  <si>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</si>
  <si>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</si>
  <si>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</si>
  <si>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</si>
  <si>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</si>
  <si>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</si>
  <si>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</si>
  <si>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</si>
  <si>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</si>
  <si>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</si>
  <si>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</si>
  <si>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</si>
  <si>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</si>
  <si>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</si>
  <si>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</si>
  <si>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</si>
  <si>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</si>
  <si>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</si>
  <si>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</si>
  <si>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</si>
  <si>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</si>
  <si>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</si>
  <si>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</si>
  <si>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</si>
  <si>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</si>
  <si>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</si>
  <si>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</si>
  <si>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</si>
  <si>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</si>
  <si>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</si>
  <si>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</si>
  <si>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</si>
  <si>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</si>
  <si>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</si>
  <si>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</si>
  <si>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</si>
  <si>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</si>
  <si>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</si>
  <si>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</si>
  <si>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</si>
  <si>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</si>
  <si>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</si>
  <si>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</si>
  <si>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</si>
  <si>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</si>
  <si>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</si>
  <si>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</si>
  <si>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</si>
  <si>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</si>
  <si>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</si>
  <si>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</si>
  <si>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</si>
  <si>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</si>
  <si>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</si>
  <si>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</si>
  <si>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</si>
  <si>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</si>
  <si>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</si>
  <si>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</si>
  <si>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</si>
  <si>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</si>
  <si>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</si>
  <si>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</si>
  <si>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</si>
  <si>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</si>
  <si>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</si>
  <si>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</si>
  <si>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</si>
  <si>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</si>
  <si>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</si>
  <si>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</si>
  <si>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</si>
  <si>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</si>
  <si>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</si>
  <si>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</si>
  <si>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</si>
  <si>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</si>
  <si>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</si>
  <si>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</si>
  <si>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</si>
  <si>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</si>
  <si>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</si>
  <si>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</si>
  <si>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</si>
  <si>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</si>
  <si>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</si>
  <si>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</si>
  <si>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</si>
  <si>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</si>
  <si>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</si>
  <si>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</si>
  <si>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</si>
  <si>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</si>
  <si>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</si>
  <si>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</si>
  <si>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</si>
  <si>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</si>
  <si>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</si>
  <si>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</si>
  <si>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</si>
  <si>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</si>
  <si>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</si>
  <si>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</si>
  <si>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</si>
  <si>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</si>
  <si>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</si>
  <si>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</si>
  <si>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</si>
  <si>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</si>
  <si>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</si>
  <si>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</si>
  <si>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</si>
  <si>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</si>
  <si>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</si>
  <si>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</si>
  <si>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</si>
  <si>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</si>
  <si>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</si>
  <si>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</si>
  <si>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</si>
  <si>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</si>
  <si>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</si>
  <si>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</si>
  <si>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</si>
  <si>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</si>
  <si>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</si>
  <si>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</si>
  <si>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</si>
  <si>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</si>
  <si>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</si>
  <si>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</si>
  <si>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</si>
  <si>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</si>
  <si>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</si>
  <si>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</si>
  <si>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</si>
  <si>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</si>
  <si>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</si>
  <si>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</si>
  <si>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</si>
  <si>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</si>
  <si>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</si>
  <si>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</si>
  <si>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</si>
  <si>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</si>
  <si>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</si>
  <si>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</si>
  <si>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</si>
  <si>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</si>
  <si>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</si>
  <si>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</si>
  <si>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</si>
  <si>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</si>
  <si>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</si>
  <si>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</si>
  <si>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</si>
  <si>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</si>
  <si>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</si>
  <si>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</si>
  <si>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</si>
  <si>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</si>
  <si>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</si>
  <si>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</si>
  <si>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</si>
  <si>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</si>
  <si>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</si>
  <si>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</si>
  <si>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</si>
  <si>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</si>
  <si>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</si>
  <si>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</si>
  <si>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</si>
  <si>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</si>
  <si>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</si>
  <si>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</si>
  <si>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</si>
  <si>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</si>
  <si>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</si>
  <si>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</si>
  <si>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</si>
  <si>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</si>
  <si>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</si>
  <si>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</si>
  <si>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</si>
  <si>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</si>
  <si>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</si>
  <si>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</si>
  <si>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</si>
  <si>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</si>
  <si>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</si>
  <si>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</si>
  <si>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</si>
  <si>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</si>
  <si>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</si>
  <si>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</si>
  <si>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</si>
  <si>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</si>
  <si>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</si>
  <si>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</si>
  <si>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</si>
  <si>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</si>
  <si>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</si>
  <si>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</si>
  <si>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</si>
  <si>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</si>
  <si>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</si>
  <si>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</si>
  <si>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</si>
  <si>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</si>
  <si>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</si>
  <si>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</si>
  <si>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</si>
  <si>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</si>
  <si>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</si>
  <si>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</si>
  <si>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</si>
  <si>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</si>
  <si>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</si>
  <si>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</si>
  <si>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</si>
  <si>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</si>
  <si>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</si>
  <si>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</si>
  <si>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</si>
  <si>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</si>
  <si>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</si>
  <si>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</si>
  <si>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</si>
  <si>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</si>
  <si>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</si>
  <si>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</si>
  <si>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</si>
  <si>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</si>
  <si>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</si>
  <si>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</si>
  <si>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</si>
  <si>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</si>
  <si>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</si>
  <si>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</si>
  <si>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</si>
  <si>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</si>
  <si>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</si>
  <si>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</si>
  <si>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</si>
  <si>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</si>
  <si>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</si>
  <si>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</si>
  <si>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</si>
  <si>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</si>
  <si>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</si>
  <si>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</si>
  <si>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</si>
  <si>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</si>
  <si>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</si>
  <si>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</si>
  <si>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</si>
  <si>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</si>
  <si>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</si>
  <si>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</si>
  <si>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</si>
  <si>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</si>
  <si>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</si>
  <si>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</si>
  <si>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</si>
  <si>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</si>
  <si>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</si>
  <si>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</si>
  <si>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</si>
  <si>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</si>
  <si>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</si>
  <si>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</si>
  <si>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</si>
  <si>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</si>
  <si>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</si>
  <si>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</si>
  <si>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</si>
  <si>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</si>
  <si>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</si>
  <si>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</si>
  <si>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</si>
  <si>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</si>
  <si>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</si>
  <si>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</si>
  <si>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</si>
  <si>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</si>
  <si>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</si>
  <si>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</si>
  <si>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</si>
  <si>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</si>
  <si>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</si>
  <si>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</si>
  <si>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</si>
  <si>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</si>
  <si>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</si>
  <si>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</si>
  <si>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</si>
  <si>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</si>
  <si>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</si>
  <si>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</si>
  <si>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</si>
  <si>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</si>
  <si>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</si>
  <si>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</si>
  <si>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</si>
  <si>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</si>
  <si>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</si>
  <si>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</si>
  <si>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</si>
  <si>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</si>
  <si>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</si>
  <si>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</si>
  <si>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</si>
  <si>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</si>
  <si>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</si>
  <si>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</si>
  <si>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</si>
  <si>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</si>
  <si>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</si>
  <si>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</si>
  <si>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</si>
  <si>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</si>
  <si>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</si>
  <si>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</si>
  <si>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</si>
  <si>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</si>
  <si>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</si>
  <si>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</si>
  <si>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</si>
  <si>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</si>
  <si>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</si>
  <si>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</si>
  <si>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</si>
  <si>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</si>
  <si>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</si>
  <si>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</si>
  <si>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</si>
  <si>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</si>
  <si>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</si>
  <si>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</si>
  <si>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</si>
  <si>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</si>
  <si>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</si>
  <si>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</si>
  <si>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</si>
  <si>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</si>
  <si>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</si>
  <si>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</si>
  <si>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</si>
  <si>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</si>
  <si>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</si>
  <si>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</si>
  <si>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</si>
  <si>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</si>
  <si>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</si>
  <si>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</si>
  <si>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</si>
  <si>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</si>
  <si>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</si>
  <si>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</si>
  <si>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</si>
  <si>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</si>
  <si>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</si>
  <si>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</si>
  <si>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</si>
  <si>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</si>
  <si>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</si>
  <si>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</si>
  <si>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</si>
  <si>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</si>
  <si>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</si>
  <si>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</si>
  <si>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</si>
  <si>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</si>
  <si>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</si>
  <si>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</si>
  <si>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</si>
  <si>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</si>
  <si>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</si>
  <si>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</si>
  <si>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</si>
  <si>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</si>
  <si>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</si>
  <si>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</si>
  <si>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</si>
  <si>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</si>
  <si>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</si>
  <si>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</si>
  <si>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</si>
  <si>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</si>
  <si>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</si>
  <si>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</si>
  <si>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</si>
  <si>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</si>
  <si>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</si>
  <si>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</si>
  <si>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</si>
  <si>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</si>
  <si>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</si>
  <si>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</si>
  <si>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</si>
  <si>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</si>
  <si>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</si>
  <si>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</si>
  <si>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</si>
  <si>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</si>
  <si>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</si>
  <si>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</si>
  <si>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</si>
  <si>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</si>
  <si>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</si>
  <si>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</si>
  <si>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</si>
  <si>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</si>
  <si>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</si>
  <si>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</si>
  <si>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</si>
  <si>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</si>
  <si>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</si>
  <si>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</si>
  <si>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</si>
  <si>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</si>
  <si>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</si>
  <si>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</si>
  <si>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</si>
  <si>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</si>
  <si>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</si>
  <si>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</si>
  <si>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</si>
  <si>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</si>
  <si>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</si>
  <si>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</si>
  <si>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</si>
  <si>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</si>
  <si>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</si>
  <si>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</si>
  <si>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</si>
  <si>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</si>
  <si>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</si>
  <si>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</si>
  <si>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</si>
  <si>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</si>
  <si>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</si>
  <si>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</si>
  <si>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</si>
  <si>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</si>
  <si>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</si>
  <si>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</si>
  <si>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</si>
  <si>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</si>
  <si>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</si>
  <si>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</si>
  <si>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</si>
  <si>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</si>
  <si>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</si>
  <si>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</si>
  <si>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</si>
  <si>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</si>
  <si>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</si>
  <si>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</si>
  <si>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</si>
  <si>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</si>
  <si>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</si>
  <si>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</si>
  <si>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</si>
  <si>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</si>
  <si>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</si>
  <si>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</si>
  <si>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</si>
  <si>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</si>
  <si>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</si>
  <si>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</si>
  <si>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</si>
  <si>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</si>
  <si>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</si>
  <si>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</si>
  <si>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</si>
  <si>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</si>
  <si>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</si>
  <si>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</si>
  <si>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</si>
  <si>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</si>
  <si>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</si>
  <si>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</si>
  <si>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</si>
  <si>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</si>
  <si>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</si>
  <si>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</si>
  <si>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</si>
  <si>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</si>
  <si>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</si>
  <si>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</si>
  <si>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</si>
  <si>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</si>
  <si>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</si>
  <si>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</si>
  <si>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</si>
  <si>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</si>
  <si>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</si>
  <si>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</si>
  <si>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</si>
  <si>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</si>
  <si>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</si>
  <si>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</si>
  <si>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</si>
  <si>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</si>
  <si>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</si>
  <si>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</si>
  <si>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</si>
  <si>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</si>
  <si>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</si>
  <si>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</si>
  <si>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</si>
  <si>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</si>
  <si>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</si>
  <si>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</si>
  <si>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</si>
  <si>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</si>
  <si>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</si>
  <si>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</si>
  <si>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</si>
  <si>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</si>
  <si>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</si>
  <si>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</si>
  <si>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</si>
  <si>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</si>
  <si>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</si>
  <si>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</si>
  <si>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</si>
  <si>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</si>
  <si>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</si>
  <si>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</si>
  <si>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</si>
  <si>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</si>
  <si>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</si>
  <si>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</si>
  <si>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</si>
  <si>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</si>
  <si>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</si>
  <si>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</si>
  <si>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</si>
  <si>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</si>
  <si>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</si>
  <si>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</si>
  <si>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</si>
  <si>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</si>
  <si>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</si>
  <si>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</si>
  <si>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</si>
  <si>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</si>
  <si>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</si>
  <si>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</si>
  <si>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</si>
  <si>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</si>
  <si>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</si>
  <si>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</si>
  <si>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</si>
  <si>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</si>
  <si>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</si>
  <si>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</si>
  <si>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</si>
  <si>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</si>
  <si>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</si>
  <si>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</si>
  <si>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</si>
  <si>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</si>
  <si>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</si>
  <si>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</si>
  <si>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</si>
  <si>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</si>
  <si>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</si>
  <si>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</si>
  <si>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</si>
  <si>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</si>
  <si>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</si>
  <si>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</si>
  <si>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</si>
  <si>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</si>
  <si>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</si>
  <si>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</si>
  <si>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</si>
  <si>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</si>
  <si>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</si>
  <si>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</si>
  <si>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</si>
  <si>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</si>
  <si>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</si>
  <si>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</si>
  <si>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</si>
  <si>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</si>
  <si>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</si>
  <si>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</si>
  <si>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</si>
  <si>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</si>
  <si>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</si>
  <si>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</si>
  <si>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</si>
  <si>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</si>
  <si>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</si>
  <si>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</si>
  <si>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</si>
  <si>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</si>
  <si>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</si>
  <si>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</si>
  <si>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</si>
  <si>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</si>
  <si>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</si>
  <si>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</si>
  <si>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</si>
  <si>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</si>
  <si>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</si>
  <si>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</si>
  <si>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</si>
  <si>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</si>
  <si>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</si>
  <si>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</si>
  <si>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</si>
  <si>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</si>
  <si>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</si>
  <si>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</si>
  <si>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</si>
  <si>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</si>
  <si>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</si>
  <si>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</si>
  <si>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</si>
  <si>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</si>
  <si>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</si>
  <si>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</si>
  <si>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</si>
  <si>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</si>
  <si>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</si>
  <si>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</si>
  <si>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</si>
  <si>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</si>
  <si>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</si>
  <si>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</si>
  <si>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</si>
  <si>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</si>
  <si>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</si>
  <si>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</si>
  <si>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</si>
  <si>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</si>
  <si>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</si>
  <si>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</si>
  <si>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</si>
  <si>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</si>
  <si>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</si>
  <si>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</si>
  <si>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</si>
  <si>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</si>
  <si>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</si>
  <si>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</si>
  <si>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</si>
  <si>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</si>
  <si>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</si>
  <si>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</si>
  <si>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</si>
  <si>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</si>
  <si>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</si>
  <si>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</si>
  <si>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</si>
  <si>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</si>
  <si>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</si>
  <si>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</si>
  <si>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</si>
  <si>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</si>
  <si>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</si>
  <si>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</si>
  <si>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</si>
  <si>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</si>
  <si>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</si>
  <si>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</si>
  <si>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</si>
  <si>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</si>
  <si>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</si>
  <si>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</si>
  <si>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</si>
  <si>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</si>
  <si>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</si>
  <si>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</si>
  <si>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</si>
  <si>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</si>
  <si>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</si>
  <si>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</si>
  <si>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</si>
  <si>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</si>
  <si>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</si>
  <si>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</si>
  <si>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</si>
  <si>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</si>
  <si>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</si>
  <si>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</si>
  <si>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</si>
  <si>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</si>
  <si>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</si>
  <si>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</si>
  <si>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</si>
  <si>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</si>
  <si>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</si>
  <si>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</si>
  <si>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</si>
  <si>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</si>
  <si>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</si>
  <si>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</si>
  <si>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</si>
  <si>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</si>
  <si>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</si>
  <si>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</si>
  <si>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</si>
  <si>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</si>
  <si>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</si>
  <si>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</si>
  <si>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</si>
  <si>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</si>
  <si>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</si>
  <si>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</si>
  <si>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</si>
  <si>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</si>
  <si>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</si>
  <si>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</si>
  <si>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</si>
  <si>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</si>
  <si>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</si>
  <si>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</si>
  <si>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</si>
  <si>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</si>
  <si>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</si>
  <si>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</si>
  <si>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</si>
  <si>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</si>
  <si>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</si>
  <si>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</si>
  <si>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</si>
  <si>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</si>
  <si>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</si>
  <si>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</si>
  <si>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</si>
  <si>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</si>
  <si>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</si>
  <si>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</si>
  <si>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</si>
  <si>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</si>
  <si>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</si>
  <si>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</si>
  <si>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</si>
  <si>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</si>
  <si>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</si>
  <si>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</si>
  <si>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</si>
  <si>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</si>
  <si>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</si>
  <si>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</si>
  <si>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</si>
  <si>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</si>
  <si>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</si>
  <si>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</si>
  <si>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</si>
  <si>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</si>
  <si>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</si>
  <si>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</si>
  <si>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</si>
  <si>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</si>
  <si>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</si>
  <si>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</si>
  <si>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</si>
  <si>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</si>
  <si>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</si>
  <si>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</si>
  <si>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</si>
  <si>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</si>
  <si>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</si>
  <si>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</si>
  <si>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</si>
  <si>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</si>
  <si>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</si>
  <si>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</si>
  <si>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</si>
  <si>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</si>
  <si>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</si>
  <si>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</si>
  <si>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</si>
  <si>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</si>
  <si>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</si>
  <si>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</si>
  <si>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</si>
  <si>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</si>
  <si>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</si>
  <si>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</si>
  <si>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</si>
  <si>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</si>
  <si>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</si>
  <si>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</si>
  <si>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</si>
  <si>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</si>
  <si>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</si>
  <si>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</si>
  <si>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</si>
  <si>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</si>
  <si>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</si>
  <si>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</si>
  <si>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</si>
  <si>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</si>
  <si>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</si>
  <si>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</si>
  <si>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</si>
  <si>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</si>
  <si>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</si>
  <si>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</si>
  <si>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</si>
  <si>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</si>
  <si>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</si>
  <si>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</si>
  <si>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</si>
  <si>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</si>
  <si>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</si>
  <si>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</si>
  <si>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</si>
  <si>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</si>
  <si>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</si>
  <si>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</si>
  <si>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</si>
  <si>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</si>
  <si>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</si>
  <si>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</si>
  <si>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</si>
  <si>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</si>
  <si>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</si>
  <si>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</si>
  <si>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</si>
  <si>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</si>
  <si>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</si>
  <si>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</si>
  <si>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</si>
  <si>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</si>
  <si>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</si>
  <si>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</si>
  <si>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</si>
  <si>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</si>
  <si>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</si>
  <si>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</si>
  <si>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</si>
  <si>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</si>
  <si>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</si>
  <si>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</si>
  <si>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</si>
  <si>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</si>
  <si>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</si>
  <si>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</si>
  <si>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</si>
  <si>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</si>
  <si>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</si>
  <si>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</si>
  <si>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</si>
  <si>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</si>
  <si>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</si>
  <si>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</si>
  <si>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</si>
  <si>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</si>
  <si>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</si>
  <si>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</si>
  <si>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</si>
  <si>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</si>
  <si>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</si>
  <si>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</si>
  <si>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</si>
  <si>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</si>
  <si>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</si>
  <si>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</si>
  <si>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</si>
  <si>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</si>
  <si>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</si>
  <si>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</si>
  <si>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</si>
  <si>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</si>
  <si>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</si>
  <si>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</si>
  <si>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</si>
  <si>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</si>
  <si>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</si>
  <si>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</si>
  <si>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</si>
  <si>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</si>
  <si>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</si>
  <si>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</si>
  <si>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</si>
  <si>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</si>
  <si>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</si>
  <si>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</si>
  <si>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</si>
  <si>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</si>
  <si>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</si>
  <si>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</si>
  <si>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</si>
  <si>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</si>
  <si>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</si>
  <si>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</si>
  <si>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</si>
  <si>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</si>
  <si>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</si>
  <si>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</si>
  <si>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</si>
  <si>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</si>
  <si>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</si>
  <si>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</si>
  <si>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</si>
  <si>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</si>
  <si>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</si>
  <si>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</si>
  <si>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</si>
  <si>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</si>
  <si>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</si>
  <si>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</si>
  <si>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</si>
  <si>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</si>
  <si>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</si>
  <si>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</si>
  <si>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</si>
  <si>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</si>
  <si>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</si>
  <si>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</si>
  <si>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</si>
  <si>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</si>
  <si>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</si>
  <si>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</si>
  <si>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</si>
  <si>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</si>
  <si>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</si>
  <si>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</si>
  <si>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</si>
  <si>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</si>
  <si>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</si>
  <si>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</si>
  <si>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</si>
  <si>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</si>
  <si>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</si>
  <si>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</si>
  <si>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</si>
  <si>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</si>
  <si>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</si>
  <si>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</si>
  <si>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</si>
  <si>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</si>
  <si>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</si>
  <si>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</si>
  <si>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</si>
  <si>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</si>
  <si>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</si>
  <si>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</si>
  <si>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</si>
  <si>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</si>
  <si>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</si>
  <si>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</si>
  <si>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</si>
  <si>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</si>
  <si>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</si>
  <si>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</si>
  <si>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</si>
  <si>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</si>
  <si>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</si>
  <si>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</si>
  <si>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</si>
  <si>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</si>
  <si>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</si>
  <si>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</si>
  <si>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</si>
  <si>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</si>
  <si>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</si>
  <si>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</si>
  <si>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</si>
  <si>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</si>
  <si>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</si>
  <si>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</si>
  <si>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</si>
  <si>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</si>
  <si>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</si>
  <si>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</si>
  <si>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</si>
  <si>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</si>
  <si>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</si>
  <si>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</si>
  <si>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</si>
  <si>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</si>
  <si>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</si>
  <si>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</si>
  <si>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</si>
  <si>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</si>
  <si>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</si>
  <si>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</si>
  <si>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</si>
  <si>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</si>
  <si>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</si>
  <si>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</si>
  <si>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</si>
  <si>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</si>
  <si>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</si>
  <si>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</si>
  <si>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</si>
  <si>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</si>
  <si>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</si>
  <si>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</si>
  <si>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</si>
  <si>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</si>
  <si>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</si>
  <si>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</si>
  <si>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</si>
  <si>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</si>
  <si>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</si>
  <si>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</si>
  <si>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</si>
  <si>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</si>
  <si>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</si>
  <si>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</si>
  <si>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</si>
  <si>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</si>
  <si>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</si>
  <si>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</si>
  <si>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</si>
  <si>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</si>
  <si>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</si>
  <si>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</si>
  <si>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</si>
  <si>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</si>
  <si>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</si>
  <si>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</si>
  <si>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</si>
  <si>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</si>
  <si>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</si>
  <si>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</si>
  <si>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</si>
  <si>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</si>
  <si>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</si>
  <si>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</si>
  <si>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</si>
  <si>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</si>
  <si>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</si>
  <si>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</si>
  <si>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</si>
  <si>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</si>
  <si>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</si>
  <si>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</si>
  <si>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</si>
  <si>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</si>
  <si>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</si>
  <si>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</si>
  <si>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</si>
  <si>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</si>
  <si>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</si>
  <si>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</si>
  <si>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</si>
  <si>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</si>
  <si>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</si>
  <si>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</si>
  <si>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</si>
  <si>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</si>
  <si>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</si>
  <si>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</si>
  <si>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</si>
  <si>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</si>
  <si>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</si>
  <si>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</si>
  <si>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</si>
  <si>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</si>
  <si>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</si>
  <si>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</si>
  <si>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</si>
  <si>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</si>
  <si>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</si>
  <si>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</si>
  <si>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</si>
  <si>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</si>
  <si>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</si>
  <si>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</si>
  <si>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</si>
  <si>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</si>
  <si>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</si>
  <si>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</si>
  <si>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</si>
  <si>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</si>
  <si>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</si>
  <si>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</si>
  <si>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</si>
  <si>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</si>
  <si>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</si>
  <si>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</si>
  <si>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</si>
  <si>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</si>
  <si>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</si>
  <si>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</si>
  <si>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</si>
  <si>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</si>
  <si>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</si>
  <si>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</si>
  <si>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</si>
  <si>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</si>
  <si>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</si>
  <si>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</si>
  <si>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</si>
  <si>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</si>
  <si>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</si>
  <si>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</si>
  <si>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</si>
  <si>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</si>
  <si>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</si>
  <si>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</si>
  <si>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</si>
  <si>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</si>
  <si>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</si>
  <si>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</si>
  <si>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</si>
  <si>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</si>
  <si>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</si>
  <si>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</si>
  <si>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</si>
  <si>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</si>
  <si>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</si>
  <si>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</si>
  <si>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</si>
  <si>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</si>
  <si>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</si>
  <si>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</si>
  <si>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</si>
  <si>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</si>
  <si>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</si>
  <si>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</si>
  <si>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</si>
  <si>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</si>
  <si>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</si>
  <si>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</si>
  <si>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</si>
  <si>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</si>
  <si>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</si>
  <si>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</si>
  <si>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</si>
  <si>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</si>
  <si>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</si>
  <si>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</si>
  <si>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</si>
  <si>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</si>
  <si>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</si>
  <si>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</si>
  <si>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</si>
  <si>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</si>
  <si>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</si>
  <si>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</si>
  <si>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</si>
  <si>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</si>
  <si>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</si>
  <si>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</si>
  <si>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</si>
  <si>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</si>
  <si>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</si>
  <si>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</si>
  <si>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</si>
  <si>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</si>
  <si>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</si>
  <si>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</si>
  <si>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</si>
  <si>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</si>
  <si>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</si>
  <si>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</si>
  <si>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</si>
  <si>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</si>
  <si>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</si>
  <si>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</si>
  <si>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</si>
  <si>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</si>
  <si>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</si>
  <si>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</si>
  <si>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</si>
  <si>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</si>
  <si>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</si>
  <si>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</si>
  <si>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</si>
  <si>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</si>
  <si>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</si>
  <si>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</si>
  <si>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</si>
  <si>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</si>
  <si>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</si>
  <si>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</si>
  <si>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</si>
  <si>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</si>
  <si>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</si>
  <si>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</si>
  <si>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</si>
  <si>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</si>
  <si>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</si>
  <si>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</si>
  <si>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</si>
  <si>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</si>
  <si>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</si>
  <si>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</si>
  <si>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</si>
  <si>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</si>
  <si>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</si>
  <si>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</si>
  <si>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</si>
  <si>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</si>
  <si>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</si>
  <si>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</si>
  <si>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</si>
  <si>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</si>
  <si>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</si>
  <si>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</si>
  <si>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</si>
  <si>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</si>
  <si>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</si>
  <si>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</si>
  <si>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</si>
  <si>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</si>
  <si>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</si>
  <si>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</si>
  <si>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</si>
  <si>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</si>
  <si>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</si>
  <si>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</si>
  <si>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</si>
  <si>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</si>
  <si>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</si>
  <si>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</si>
  <si>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</si>
  <si>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</si>
  <si>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</si>
  <si>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</si>
  <si>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</si>
  <si>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</si>
  <si>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</si>
  <si>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</si>
  <si>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</si>
  <si>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</si>
  <si>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</si>
  <si>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</si>
  <si>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</si>
  <si>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</si>
  <si>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</si>
  <si>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</si>
  <si>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</si>
  <si>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</si>
  <si>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</si>
  <si>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</si>
  <si>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</si>
  <si>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</si>
  <si>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</si>
  <si>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</si>
  <si>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</si>
  <si>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</si>
  <si>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</si>
  <si>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</si>
  <si>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</si>
  <si>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</si>
  <si>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</si>
  <si>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</si>
  <si>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</si>
  <si>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</si>
  <si>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</si>
  <si>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</si>
  <si>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</si>
  <si>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</si>
  <si>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</si>
  <si>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</si>
  <si>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</si>
  <si>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</si>
  <si>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</si>
  <si>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</si>
  <si>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</si>
  <si>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</si>
  <si>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</si>
  <si>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</si>
  <si>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</si>
  <si>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</si>
  <si>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</si>
  <si>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</si>
  <si>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</si>
  <si>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</si>
  <si>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</si>
  <si>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</si>
  <si>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</si>
  <si>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</si>
  <si>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</si>
  <si>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</si>
  <si>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</si>
  <si>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</si>
  <si>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</si>
  <si>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</si>
  <si>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</si>
  <si>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</si>
  <si>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</si>
  <si>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</si>
  <si>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</si>
  <si>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</si>
  <si>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</si>
  <si>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</si>
  <si>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</si>
  <si>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</si>
  <si>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</si>
  <si>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</si>
  <si>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</si>
  <si>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</si>
  <si>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</si>
  <si>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</si>
  <si>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</si>
  <si>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</si>
  <si>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</si>
  <si>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</si>
  <si>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</si>
  <si>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</si>
  <si>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</si>
  <si>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</si>
  <si>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</si>
  <si>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</si>
  <si>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</si>
  <si>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</si>
  <si>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</si>
  <si>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</si>
  <si>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</si>
  <si>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</si>
  <si>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</si>
  <si>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</si>
  <si>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</si>
  <si>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</si>
  <si>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</si>
  <si>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</si>
  <si>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</si>
  <si>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</si>
  <si>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</si>
  <si>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</si>
  <si>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</si>
  <si>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</si>
  <si>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</si>
  <si>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</si>
  <si>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</si>
  <si>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</si>
  <si>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</si>
  <si>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</si>
  <si>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</si>
  <si>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</si>
  <si>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</si>
  <si>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</si>
  <si>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</si>
  <si>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</si>
  <si>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</si>
  <si>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</si>
  <si>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</si>
  <si>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</si>
  <si>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</si>
  <si>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</si>
  <si>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</si>
  <si>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</si>
  <si>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</si>
  <si>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</si>
  <si>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</si>
  <si>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</si>
  <si>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</si>
  <si>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</si>
  <si>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</si>
  <si>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</si>
  <si>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</si>
  <si>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</si>
  <si>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</si>
  <si>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</si>
  <si>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</si>
  <si>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</si>
  <si>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</si>
  <si>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</si>
  <si>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</si>
  <si>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</si>
  <si>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</si>
  <si>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</si>
  <si>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</si>
  <si>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</si>
  <si>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</si>
  <si>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</si>
  <si>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</si>
  <si>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</si>
  <si>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</si>
  <si>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</si>
  <si>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</si>
  <si>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</si>
  <si>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</si>
  <si>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</si>
  <si>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</si>
  <si>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</si>
  <si>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</si>
  <si>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</si>
  <si>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</si>
  <si>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</si>
  <si>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</si>
  <si>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</si>
  <si>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</si>
  <si>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</si>
  <si>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</si>
  <si>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</si>
  <si>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</si>
  <si>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</si>
  <si>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</si>
  <si>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</si>
  <si>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</si>
  <si>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</si>
  <si>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</si>
  <si>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</si>
  <si>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</si>
  <si>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</si>
  <si>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</si>
  <si>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</si>
  <si>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</si>
  <si>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</si>
  <si>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</si>
  <si>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</si>
  <si>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</si>
  <si>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</si>
  <si>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</si>
  <si>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</si>
  <si>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</si>
  <si>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</si>
  <si>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</si>
  <si>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</si>
  <si>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</si>
  <si>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</si>
  <si>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</si>
  <si>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</si>
  <si>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</si>
  <si>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</si>
  <si>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</si>
  <si>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</si>
  <si>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</si>
  <si>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</si>
  <si>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</si>
  <si>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</si>
  <si>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</si>
  <si>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</si>
  <si>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</si>
  <si>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</si>
  <si>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</si>
  <si>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</si>
  <si>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</si>
  <si>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</si>
  <si>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</si>
  <si>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</si>
  <si>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</si>
  <si>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</si>
  <si>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</si>
  <si>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</si>
  <si>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</si>
  <si>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</si>
  <si>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</si>
  <si>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</si>
  <si>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</si>
  <si>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</si>
  <si>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</si>
  <si>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</si>
  <si>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</si>
  <si>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</si>
  <si>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</si>
  <si>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</si>
  <si>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</si>
  <si>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</si>
  <si>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</si>
  <si>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</si>
  <si>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</si>
  <si>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</si>
  <si>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</si>
  <si>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</si>
  <si>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</si>
  <si>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</si>
  <si>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</si>
  <si>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</si>
  <si>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</si>
  <si>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</si>
  <si>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</si>
  <si>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</si>
  <si>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</si>
  <si>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</si>
  <si>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</si>
  <si>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</si>
  <si>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</si>
  <si>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</si>
  <si>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</si>
  <si>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</si>
  <si>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</si>
  <si>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</si>
  <si>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</si>
  <si>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</si>
  <si>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</si>
  <si>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</si>
  <si>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</si>
  <si>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</si>
  <si>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</si>
  <si>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</si>
  <si>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</si>
  <si>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</si>
  <si>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</si>
  <si>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</si>
  <si>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</si>
  <si>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</si>
  <si>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</si>
  <si>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</si>
  <si>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</si>
  <si>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</si>
  <si>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</si>
  <si>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</si>
  <si>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</si>
  <si>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</si>
  <si>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</si>
  <si>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</si>
  <si>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</si>
  <si>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</si>
  <si>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</si>
  <si>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</si>
  <si>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</si>
  <si>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</si>
  <si>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</si>
  <si>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</si>
  <si>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</si>
  <si>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</si>
  <si>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</si>
  <si>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</si>
  <si>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</si>
  <si>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</si>
  <si>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</si>
  <si>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</si>
  <si>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</si>
  <si>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</si>
  <si>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</si>
  <si>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</si>
  <si>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</si>
  <si>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</si>
  <si>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</si>
  <si>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</si>
  <si>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</si>
  <si>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</si>
  <si>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</si>
  <si>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</si>
  <si>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</si>
  <si>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</si>
  <si>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</si>
  <si>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</si>
  <si>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</si>
  <si>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</si>
  <si>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</si>
  <si>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</si>
  <si>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</si>
  <si>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</si>
  <si>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</si>
  <si>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</si>
  <si>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</si>
  <si>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</si>
  <si>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</si>
  <si>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</si>
  <si>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</si>
  <si>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</si>
  <si>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</si>
  <si>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</si>
  <si>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</si>
  <si>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</si>
  <si>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</si>
  <si>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</si>
  <si>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</si>
  <si>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</si>
  <si>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</si>
  <si>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</si>
  <si>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</si>
  <si>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</si>
  <si>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</si>
  <si>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</si>
  <si>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</si>
  <si>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</si>
  <si>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</si>
  <si>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</si>
  <si>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</si>
  <si>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</si>
  <si>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</si>
  <si>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</si>
  <si>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</si>
  <si>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</si>
  <si>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</si>
  <si>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</si>
  <si>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</si>
  <si>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</si>
  <si>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</si>
  <si>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</si>
  <si>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</si>
  <si>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</si>
  <si>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</si>
  <si>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</si>
  <si>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</si>
  <si>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</si>
  <si>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</si>
  <si>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</si>
  <si>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</si>
  <si>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</si>
  <si>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</si>
  <si>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</si>
  <si>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</si>
  <si>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</si>
  <si>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</si>
  <si>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</si>
  <si>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</si>
  <si>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</si>
  <si>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</si>
  <si>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</si>
  <si>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</si>
  <si>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</si>
  <si>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</si>
  <si>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</si>
  <si>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</si>
  <si>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</si>
  <si>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</si>
  <si>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</si>
  <si>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</si>
  <si>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</si>
  <si>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</si>
  <si>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</si>
  <si>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</si>
  <si>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</si>
  <si>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</si>
  <si>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</si>
  <si>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</si>
  <si>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</si>
  <si>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</si>
  <si>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</si>
  <si>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</si>
  <si>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</si>
  <si>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</si>
  <si>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</si>
  <si>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</si>
  <si>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</si>
  <si>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</si>
  <si>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</si>
  <si>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</si>
  <si>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</si>
  <si>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</si>
  <si>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</si>
  <si>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</si>
  <si>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</si>
  <si>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</si>
  <si>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</si>
  <si>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</si>
  <si>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</si>
  <si>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</si>
  <si>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</si>
  <si>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</si>
  <si>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</si>
  <si>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</si>
  <si>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</si>
  <si>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</si>
  <si>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</si>
  <si>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</si>
  <si>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</si>
  <si>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</si>
  <si>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</si>
  <si>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</si>
  <si>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</si>
  <si>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</si>
  <si>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</si>
  <si>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</si>
  <si>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</si>
  <si>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</si>
  <si>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</si>
  <si>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</si>
  <si>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</si>
  <si>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</si>
  <si>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</si>
  <si>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</si>
  <si>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</si>
  <si>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</si>
  <si>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</si>
  <si>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</si>
  <si>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</si>
  <si>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</si>
  <si>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</si>
  <si>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</si>
  <si>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</si>
  <si>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</si>
  <si>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</si>
  <si>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</si>
  <si>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</si>
  <si>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</si>
  <si>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</si>
  <si>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</si>
  <si>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</si>
  <si>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</si>
  <si>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</si>
  <si>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</si>
  <si>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</si>
  <si>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</si>
  <si>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</si>
  <si>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</si>
  <si>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</si>
  <si>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</si>
  <si>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</si>
  <si>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</si>
  <si>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</si>
  <si>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</si>
  <si>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</si>
  <si>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</si>
  <si>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</si>
  <si>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</si>
  <si>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</si>
  <si>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</si>
  <si>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</si>
  <si>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</si>
  <si>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</si>
  <si>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</si>
  <si>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</si>
  <si>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</si>
  <si>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</si>
  <si>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</si>
  <si>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</si>
  <si>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</si>
  <si>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</si>
  <si>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</si>
  <si>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</si>
  <si>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</si>
  <si>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</si>
  <si>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</si>
  <si>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</si>
  <si>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</si>
  <si>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</si>
  <si>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</si>
  <si>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</si>
  <si>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</si>
  <si>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</si>
  <si>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</si>
  <si>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</si>
  <si>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</si>
  <si>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</si>
  <si>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</si>
  <si>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</si>
  <si>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</si>
  <si>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</si>
  <si>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</si>
  <si>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</si>
  <si>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</si>
  <si>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</si>
  <si>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</si>
  <si>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</si>
  <si>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</si>
  <si>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</si>
  <si>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</si>
  <si>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</si>
  <si>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</si>
  <si>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</si>
  <si>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</si>
  <si>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</si>
  <si>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</si>
  <si>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</si>
  <si>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</si>
  <si>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</si>
  <si>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</si>
  <si>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</si>
  <si>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</si>
  <si>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</si>
  <si>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</si>
  <si>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</si>
  <si>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</si>
  <si>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</si>
  <si>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</si>
  <si>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</si>
  <si>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</si>
  <si>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</si>
  <si>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</si>
  <si>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</si>
  <si>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</si>
  <si>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</si>
  <si>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</si>
  <si>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</si>
  <si>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</si>
  <si>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</si>
  <si>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</si>
  <si>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</si>
  <si>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</si>
  <si>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</si>
  <si>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</si>
  <si>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</si>
  <si>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</si>
  <si>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</si>
  <si>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</si>
  <si>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</si>
  <si>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</si>
  <si>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</si>
  <si>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</si>
  <si>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</si>
  <si>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</si>
  <si>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</si>
  <si>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</si>
  <si>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</si>
  <si>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</si>
  <si>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</si>
  <si>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</si>
  <si>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</si>
  <si>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</si>
  <si>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</si>
  <si>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</si>
  <si>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</si>
  <si>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</si>
  <si>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</si>
  <si>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</si>
  <si>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</si>
  <si>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</si>
  <si>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</si>
  <si>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</si>
  <si>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</si>
  <si>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</si>
  <si>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</si>
  <si>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</si>
  <si>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</si>
  <si>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</si>
  <si>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</si>
  <si>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</si>
  <si>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</si>
  <si>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</si>
  <si>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</si>
  <si>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</si>
  <si>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</si>
  <si>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</si>
  <si>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</si>
  <si>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</si>
  <si>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</si>
  <si>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</si>
  <si>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</si>
  <si>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</si>
  <si>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</si>
  <si>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</si>
  <si>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</si>
  <si>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</si>
  <si>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</si>
  <si>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</si>
  <si>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</si>
  <si>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</si>
  <si>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</si>
  <si>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</si>
  <si>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</si>
  <si>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</si>
  <si>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</si>
  <si>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</si>
  <si>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</si>
  <si>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</si>
  <si>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</si>
  <si>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</si>
  <si>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</si>
  <si>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</si>
  <si>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</si>
  <si>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</si>
  <si>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</si>
  <si>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</si>
  <si>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</si>
  <si>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</si>
  <si>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</si>
  <si>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</si>
  <si>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</si>
  <si>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</si>
  <si>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</si>
  <si>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</si>
  <si>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</si>
  <si>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</si>
  <si>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</si>
  <si>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</si>
  <si>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</si>
  <si>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</si>
  <si>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</si>
  <si>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</si>
  <si>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</si>
  <si>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</si>
  <si>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</si>
  <si>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</si>
  <si>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</si>
  <si>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</si>
  <si>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</si>
  <si>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</si>
  <si>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</si>
  <si>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</si>
  <si>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</si>
  <si>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</si>
  <si>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</si>
  <si>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</si>
  <si>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</si>
  <si>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</si>
  <si>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</si>
  <si>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</si>
  <si>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</si>
  <si>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</si>
  <si>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</si>
  <si>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</si>
  <si>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</si>
  <si>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</si>
  <si>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</si>
  <si>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</si>
  <si>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</si>
  <si>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</si>
  <si>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</si>
  <si>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</si>
  <si>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</si>
  <si>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</si>
  <si>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</si>
  <si>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</si>
  <si>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</si>
  <si>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</si>
  <si>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</si>
  <si>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</si>
  <si>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</si>
  <si>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</si>
  <si>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</si>
  <si>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</si>
  <si>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</si>
  <si>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</si>
  <si>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</si>
  <si>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</si>
  <si>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</si>
  <si>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</si>
  <si>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</si>
  <si>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</si>
  <si>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</si>
  <si>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</si>
  <si>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</si>
  <si>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</si>
  <si>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</si>
  <si>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</si>
  <si>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</si>
  <si>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</si>
  <si>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</si>
  <si>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</si>
  <si>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</si>
  <si>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</si>
  <si>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</si>
  <si>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</si>
  <si>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</si>
  <si>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</si>
  <si>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</si>
  <si>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</si>
  <si>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</si>
  <si>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</si>
  <si>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</si>
  <si>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</si>
  <si>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</si>
  <si>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</si>
  <si>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</si>
  <si>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</si>
  <si>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</si>
  <si>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</si>
  <si>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</si>
  <si>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</si>
  <si>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</si>
  <si>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</si>
  <si>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</si>
  <si>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</si>
  <si>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</si>
  <si>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</si>
  <si>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</si>
  <si>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</si>
  <si>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</si>
  <si>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</si>
  <si>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</si>
  <si>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</si>
  <si>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</si>
  <si>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</si>
  <si>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</si>
  <si>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</si>
  <si>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</si>
  <si>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</si>
  <si>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</si>
  <si>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</si>
  <si>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</si>
  <si>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</si>
  <si>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</si>
  <si>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</si>
  <si>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</si>
  <si>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</si>
  <si>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</si>
  <si>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</si>
  <si>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</si>
  <si>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</si>
  <si>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</si>
  <si>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</si>
  <si>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</si>
  <si>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</si>
  <si>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</si>
  <si>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</si>
  <si>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</si>
  <si>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</si>
  <si>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</si>
  <si>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</si>
  <si>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</si>
  <si>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</si>
  <si>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</si>
  <si>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</si>
  <si>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</si>
  <si>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</si>
  <si>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</si>
  <si>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</si>
  <si>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</si>
  <si>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</si>
  <si>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</si>
  <si>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</si>
  <si>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</si>
  <si>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</si>
  <si>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</si>
  <si>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</si>
  <si>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</si>
  <si>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</si>
  <si>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</si>
  <si>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</si>
  <si>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</si>
  <si>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</si>
  <si>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</si>
  <si>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</si>
  <si>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</si>
  <si>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</si>
  <si>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</si>
  <si>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</si>
  <si>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</si>
  <si>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</si>
  <si>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</si>
  <si>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</si>
  <si>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</si>
  <si>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</si>
  <si>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</si>
  <si>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</si>
  <si>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</si>
  <si>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</si>
  <si>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</si>
  <si>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</si>
  <si>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</si>
  <si>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</si>
  <si>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</si>
  <si>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</si>
  <si>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</si>
  <si>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</si>
  <si>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</si>
  <si>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</si>
  <si>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</si>
  <si>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</si>
  <si>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</si>
  <si>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</si>
  <si>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</si>
  <si>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</si>
  <si>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</si>
  <si>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</si>
  <si>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</si>
  <si>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</si>
  <si>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</si>
  <si>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</si>
  <si>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</si>
  <si>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</si>
  <si>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</si>
  <si>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</si>
  <si>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</si>
  <si>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</si>
  <si>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</si>
  <si>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</si>
  <si>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</si>
  <si>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</si>
  <si>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</si>
  <si>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</si>
  <si>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</si>
  <si>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</si>
  <si>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</si>
  <si>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</si>
  <si>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</si>
  <si>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</si>
  <si>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</si>
  <si>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</si>
  <si>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</si>
  <si>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</si>
  <si>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</si>
  <si>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</si>
  <si>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</si>
  <si>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</si>
  <si>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</si>
  <si>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</si>
  <si>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</si>
  <si>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</si>
  <si>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</si>
  <si>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</si>
  <si>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</si>
  <si>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</si>
  <si>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</si>
  <si>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</si>
  <si>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</si>
  <si>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</si>
  <si>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</si>
  <si>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</si>
  <si>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</si>
  <si>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</si>
  <si>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</si>
  <si>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</si>
  <si>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</si>
  <si>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</si>
  <si>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</si>
  <si>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</si>
  <si>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</si>
  <si>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</si>
  <si>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</si>
  <si>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</si>
  <si>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</si>
  <si>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</si>
  <si>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</si>
  <si>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</si>
  <si>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</si>
  <si>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</si>
  <si>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</si>
  <si>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</si>
  <si>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</si>
  <si>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</si>
  <si>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</si>
  <si>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</si>
  <si>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</si>
  <si>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</si>
  <si>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</si>
  <si>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</si>
  <si>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</si>
  <si>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</si>
  <si>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</si>
  <si>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</si>
  <si>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</si>
  <si>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</si>
  <si>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</si>
  <si>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</si>
  <si>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</si>
  <si>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</si>
  <si>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</si>
  <si>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</si>
  <si>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</si>
  <si>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</si>
  <si>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</si>
  <si>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</si>
  <si>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</si>
  <si>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</si>
  <si>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</si>
  <si>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</si>
  <si>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</si>
  <si>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</si>
  <si>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</si>
  <si>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</si>
  <si>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</si>
  <si>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</si>
  <si>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</si>
  <si>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</si>
  <si>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</si>
  <si>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</si>
  <si>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</si>
  <si>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</si>
  <si>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</si>
  <si>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</si>
  <si>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</si>
  <si>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</si>
  <si>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</si>
  <si>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</si>
  <si>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</si>
  <si>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</si>
  <si>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</si>
  <si>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</si>
  <si>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</si>
  <si>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</si>
  <si>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</si>
  <si>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</si>
  <si>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</si>
  <si>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</si>
  <si>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</si>
  <si>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</si>
  <si>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</si>
  <si>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</si>
  <si>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</si>
  <si>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</si>
  <si>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</si>
  <si>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</si>
  <si>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</si>
  <si>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</si>
  <si>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</si>
  <si>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</si>
  <si>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</si>
  <si>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</si>
  <si>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</si>
  <si>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</si>
  <si>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</si>
  <si>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</si>
  <si>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</si>
  <si>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</si>
  <si>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</si>
  <si>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</si>
  <si>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</si>
  <si>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</si>
  <si>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</si>
  <si>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</si>
  <si>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</si>
  <si>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</si>
  <si>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</si>
  <si>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</si>
  <si>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</si>
  <si>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</si>
  <si>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</si>
  <si>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</si>
  <si>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</si>
  <si>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</si>
  <si>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</si>
  <si>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</si>
  <si>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</si>
  <si>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</si>
  <si>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</si>
  <si>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</si>
  <si>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</si>
  <si>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</si>
  <si>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</si>
  <si>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</si>
  <si>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</si>
  <si>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</si>
  <si>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</si>
  <si>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</si>
  <si>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</si>
  <si>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</si>
  <si>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</si>
  <si>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</si>
  <si>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</si>
  <si>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</si>
  <si>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</si>
  <si>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</si>
  <si>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</si>
  <si>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</si>
  <si>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</si>
  <si>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</si>
  <si>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</si>
  <si>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</si>
  <si>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</si>
  <si>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</si>
  <si>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</si>
  <si>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</si>
  <si>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</si>
  <si>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</si>
  <si>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</si>
  <si>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</si>
  <si>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</si>
  <si>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</si>
  <si>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</si>
  <si>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</si>
  <si>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</si>
  <si>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</si>
  <si>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</si>
  <si>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</si>
  <si>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</si>
  <si>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</si>
  <si>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</si>
  <si>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</si>
  <si>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</si>
  <si>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</si>
  <si>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</si>
  <si>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</si>
  <si>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</si>
  <si>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</si>
  <si>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</si>
  <si>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</si>
  <si>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</si>
  <si>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</si>
  <si>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</si>
  <si>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</si>
  <si>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</si>
  <si>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</si>
  <si>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</si>
  <si>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</si>
  <si>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</si>
  <si>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</si>
  <si>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</si>
  <si>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</si>
  <si>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</si>
  <si>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</si>
  <si>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</si>
  <si>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</si>
  <si>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</si>
  <si>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</si>
  <si>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</si>
  <si>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</si>
  <si>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</si>
  <si>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</si>
  <si>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</si>
  <si>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</si>
  <si>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</si>
  <si>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</si>
  <si>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</si>
  <si>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</si>
  <si>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</si>
  <si>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</si>
  <si>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</si>
  <si>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</si>
  <si>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</si>
  <si>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</si>
  <si>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</si>
  <si>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</si>
  <si>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</si>
  <si>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</si>
  <si>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</si>
  <si>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</si>
  <si>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</si>
  <si>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</si>
  <si>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</si>
  <si>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</si>
  <si>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</si>
  <si>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</si>
  <si>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</si>
  <si>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</si>
  <si>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</si>
  <si>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</si>
  <si>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</si>
  <si>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</si>
  <si>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</si>
  <si>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</si>
  <si>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</si>
  <si>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</si>
  <si>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</si>
  <si>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</si>
  <si>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</si>
  <si>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</si>
  <si>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</si>
  <si>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</si>
  <si>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</si>
  <si>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</si>
  <si>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</si>
  <si>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</si>
  <si>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</si>
  <si>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</si>
  <si>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</si>
  <si>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</si>
  <si>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</si>
  <si>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</si>
  <si>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</si>
  <si>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</si>
  <si>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</si>
  <si>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</si>
  <si>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</si>
  <si>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</si>
  <si>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</si>
  <si>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</si>
  <si>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</si>
  <si>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</si>
  <si>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</si>
  <si>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</si>
  <si>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</si>
  <si>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</si>
  <si>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</si>
  <si>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</si>
  <si>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</si>
  <si>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</si>
  <si>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</si>
  <si>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</si>
  <si>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</si>
  <si>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</si>
  <si>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</si>
  <si>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</si>
  <si>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</si>
  <si>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</si>
  <si>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</si>
  <si>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</si>
  <si>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</si>
  <si>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</si>
  <si>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</si>
  <si>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</si>
  <si>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</si>
  <si>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</si>
  <si>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</si>
  <si>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</si>
  <si>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</si>
  <si>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</si>
  <si>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</si>
  <si>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</si>
  <si>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</si>
  <si>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</si>
  <si>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</si>
  <si>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</si>
  <si>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</si>
  <si>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</si>
  <si>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</si>
  <si>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</si>
  <si>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</si>
  <si>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</si>
  <si>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</si>
  <si>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</si>
  <si>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</si>
  <si>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</si>
  <si>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</si>
  <si>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</si>
  <si>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</si>
  <si>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</si>
  <si>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</si>
  <si>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</si>
  <si>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</si>
  <si>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</si>
  <si>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</si>
  <si>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</si>
  <si>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</si>
  <si>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</si>
  <si>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</si>
  <si>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</si>
  <si>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</si>
  <si>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</si>
  <si>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</si>
  <si>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</si>
  <si>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</si>
  <si>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</si>
  <si>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</si>
  <si>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</si>
  <si>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</si>
  <si>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</si>
  <si>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</si>
  <si>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</si>
  <si>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</si>
  <si>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</si>
  <si>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</si>
  <si>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</si>
  <si>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</si>
  <si>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</si>
  <si>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</si>
  <si>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</si>
  <si>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</si>
  <si>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</si>
  <si>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</si>
  <si>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</si>
  <si>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</si>
  <si>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</si>
  <si>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</si>
  <si>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</si>
  <si>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</si>
  <si>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</si>
  <si>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</si>
  <si>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</si>
  <si>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</si>
  <si>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</si>
  <si>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</si>
  <si>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</si>
  <si>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</si>
  <si>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</si>
  <si>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</si>
  <si>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</si>
  <si>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</si>
  <si>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</si>
  <si>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</si>
  <si>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</si>
  <si>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</si>
  <si>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</si>
  <si>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</si>
  <si>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</si>
  <si>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</si>
  <si>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</si>
  <si>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</si>
  <si>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</si>
  <si>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</si>
  <si>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</si>
  <si>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</si>
  <si>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</si>
  <si>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</si>
  <si>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</si>
  <si>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</si>
  <si>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</si>
  <si>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</si>
  <si>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</si>
  <si>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</si>
  <si>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</si>
  <si>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</si>
  <si>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</si>
  <si>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</si>
  <si>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</si>
  <si>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</si>
  <si>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</si>
  <si>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</si>
  <si>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</si>
  <si>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</si>
  <si>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</si>
  <si>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</si>
  <si>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</si>
  <si>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</si>
  <si>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</si>
  <si>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</si>
  <si>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</si>
  <si>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</si>
  <si>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</si>
  <si>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</si>
  <si>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</si>
  <si>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</si>
  <si>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</si>
  <si>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</si>
  <si>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</si>
  <si>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</si>
  <si>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</si>
  <si>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</si>
  <si>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</si>
  <si>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</si>
  <si>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</si>
  <si>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</si>
  <si>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</si>
  <si>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</si>
  <si>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</si>
  <si>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</si>
  <si>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</si>
  <si>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</si>
  <si>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</si>
  <si>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</si>
  <si>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</si>
  <si>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</si>
  <si>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</si>
  <si>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</si>
  <si>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</si>
  <si>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</si>
  <si>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</si>
  <si>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</si>
  <si>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</si>
  <si>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</si>
  <si>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</si>
  <si>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</si>
  <si>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</si>
  <si>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</si>
  <si>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</si>
  <si>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</si>
  <si>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</si>
  <si>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</si>
  <si>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</si>
  <si>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</si>
  <si>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</si>
  <si>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</si>
  <si>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</si>
  <si>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</si>
  <si>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</si>
  <si>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</si>
  <si>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</si>
  <si>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</si>
  <si>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</si>
  <si>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</si>
  <si>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</si>
  <si>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</si>
  <si>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</si>
  <si>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</si>
  <si>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</si>
  <si>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</si>
  <si>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</si>
  <si>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</si>
  <si>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</si>
  <si>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</si>
  <si>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</si>
  <si>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</si>
  <si>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</si>
  <si>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</si>
  <si>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</si>
  <si>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</si>
  <si>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</si>
  <si>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</si>
  <si>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</si>
  <si>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</si>
  <si>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</si>
  <si>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</si>
  <si>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</si>
  <si>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</si>
  <si>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</si>
  <si>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</si>
  <si>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</si>
  <si>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</si>
  <si>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</si>
  <si>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</si>
  <si>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</si>
  <si>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</si>
  <si>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</si>
  <si>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</si>
  <si>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</si>
  <si>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</si>
  <si>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</si>
  <si>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</si>
  <si>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</si>
  <si>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</si>
  <si>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</si>
  <si>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</si>
  <si>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</si>
  <si>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</si>
  <si>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</si>
  <si>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</si>
  <si>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</si>
  <si>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</si>
  <si>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</si>
  <si>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</si>
  <si>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</si>
  <si>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</si>
  <si>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</si>
  <si>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</si>
  <si>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</si>
  <si>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</si>
  <si>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</si>
  <si>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</si>
  <si>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</si>
  <si>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</si>
  <si>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</si>
  <si>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</si>
  <si>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</si>
  <si>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</si>
  <si>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</si>
  <si>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</si>
  <si>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</si>
  <si>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</si>
  <si>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</si>
  <si>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</si>
  <si>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</si>
  <si>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</si>
  <si>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</si>
  <si>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</si>
  <si>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</si>
  <si>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</si>
  <si>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</si>
  <si>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</si>
  <si>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</si>
  <si>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</si>
  <si>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</si>
  <si>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</si>
  <si>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</si>
  <si>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</si>
  <si>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</si>
  <si>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</si>
  <si>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</si>
  <si>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</si>
  <si>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</si>
  <si>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</si>
  <si>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</si>
  <si>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</si>
  <si>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</si>
  <si>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</si>
  <si>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</si>
  <si>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</si>
  <si>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</si>
  <si>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</si>
  <si>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</si>
  <si>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</si>
  <si>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</si>
  <si>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</si>
  <si>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</si>
  <si>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</si>
  <si>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</si>
  <si>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</si>
  <si>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</si>
  <si>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</si>
  <si>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</si>
  <si>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</si>
  <si>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</si>
  <si>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</si>
  <si>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</si>
  <si>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</si>
  <si>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</si>
  <si>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</si>
  <si>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</si>
  <si>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</si>
  <si>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</si>
  <si>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</si>
  <si>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</si>
  <si>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</si>
  <si>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</si>
  <si>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</si>
  <si>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</si>
  <si>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</si>
  <si>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</si>
  <si>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</si>
  <si>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</si>
  <si>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</si>
  <si>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</si>
  <si>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</si>
  <si>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</si>
  <si>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</si>
  <si>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</si>
  <si>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</si>
  <si>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</si>
  <si>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</si>
  <si>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</si>
  <si>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</si>
  <si>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</si>
  <si>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</si>
  <si>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</si>
  <si>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</si>
  <si>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</si>
  <si>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</si>
  <si>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</si>
  <si>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</si>
  <si>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</si>
  <si>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</si>
  <si>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</si>
  <si>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</si>
  <si>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</si>
  <si>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</si>
  <si>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</si>
  <si>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</si>
  <si>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</si>
  <si>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</si>
  <si>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</si>
  <si>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</si>
  <si>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</si>
  <si>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</si>
  <si>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</si>
  <si>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</si>
  <si>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</si>
  <si>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</si>
  <si>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</si>
  <si>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</si>
  <si>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</si>
  <si>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</si>
  <si>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</si>
  <si>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</si>
  <si>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</si>
  <si>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</si>
  <si>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</si>
  <si>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</si>
  <si>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</si>
  <si>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</si>
  <si>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</si>
  <si>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</si>
  <si>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</si>
  <si>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</si>
  <si>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</si>
  <si>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</si>
  <si>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</si>
  <si>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</si>
  <si>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</si>
  <si>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</si>
  <si>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</si>
  <si>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</si>
  <si>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</si>
  <si>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</si>
  <si>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</si>
  <si>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</si>
  <si>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</si>
  <si>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</si>
  <si>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</si>
  <si>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</si>
  <si>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</si>
  <si>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</si>
  <si>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</si>
  <si>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</si>
  <si>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</si>
  <si>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</si>
  <si>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</si>
  <si>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</si>
  <si>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</si>
  <si>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</si>
  <si>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</si>
  <si>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</si>
  <si>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</si>
  <si>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</si>
  <si>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</si>
  <si>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</si>
  <si>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</si>
  <si>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</si>
  <si>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</si>
  <si>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</si>
  <si>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</si>
  <si>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</si>
  <si>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</si>
  <si>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</si>
  <si>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</si>
  <si>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</si>
  <si>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</si>
  <si>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</si>
  <si>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</si>
  <si>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</si>
  <si>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</si>
  <si>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</si>
  <si>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</si>
  <si>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</si>
  <si>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</si>
  <si>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</si>
  <si>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</si>
  <si>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</si>
  <si>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</si>
  <si>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</si>
  <si>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</si>
  <si>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</si>
  <si>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</si>
  <si>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</si>
  <si>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</si>
  <si>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</si>
  <si>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</si>
  <si>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</si>
  <si>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</si>
  <si>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</si>
  <si>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</si>
  <si>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</si>
  <si>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</si>
  <si>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</si>
  <si>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</si>
  <si>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</si>
  <si>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</si>
  <si>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</si>
  <si>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</si>
  <si>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</si>
  <si>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</si>
  <si>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</si>
  <si>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</si>
  <si>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</si>
  <si>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</si>
  <si>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</si>
  <si>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</si>
  <si>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</si>
  <si>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</si>
  <si>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</si>
  <si>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</si>
  <si>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</si>
  <si>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</si>
  <si>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</si>
  <si>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</si>
  <si>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</si>
  <si>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</si>
  <si>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</si>
  <si>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</si>
  <si>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</si>
  <si>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</si>
  <si>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</si>
  <si>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</si>
  <si>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</si>
  <si>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</si>
  <si>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</si>
  <si>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</si>
  <si>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</si>
  <si>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</si>
  <si>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</si>
  <si>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</si>
  <si>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</si>
  <si>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</si>
  <si>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</si>
  <si>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</si>
  <si>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</si>
  <si>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</si>
  <si>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</si>
  <si>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</si>
  <si>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</si>
  <si>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</si>
  <si>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</si>
  <si>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</si>
  <si>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</si>
  <si>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</si>
  <si>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</si>
  <si>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</si>
  <si>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</si>
  <si>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</si>
  <si>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</si>
  <si>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</si>
  <si>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</si>
  <si>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</si>
  <si>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</si>
  <si>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</si>
  <si>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</si>
  <si>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</si>
  <si>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</si>
  <si>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</si>
  <si>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</si>
  <si>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</si>
  <si>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</si>
  <si>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</si>
  <si>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</si>
  <si>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</si>
  <si>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</si>
  <si>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</si>
  <si>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</si>
  <si>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</si>
  <si>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</si>
  <si>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</si>
  <si>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</si>
  <si>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</si>
  <si>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</si>
  <si>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</si>
  <si>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</si>
  <si>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</si>
  <si>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</si>
  <si>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</si>
  <si>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</si>
  <si>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</si>
  <si>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</si>
  <si>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</si>
  <si>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</si>
  <si>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</si>
  <si>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</si>
  <si>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</si>
  <si>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</si>
  <si>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</si>
  <si>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</si>
  <si>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</si>
  <si>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</si>
  <si>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</si>
  <si>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</si>
  <si>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</si>
  <si>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</si>
  <si>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</si>
  <si>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</si>
  <si>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</si>
  <si>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</si>
  <si>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</si>
  <si>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</si>
  <si>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</si>
  <si>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</si>
  <si>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</si>
  <si>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</si>
  <si>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</si>
  <si>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</si>
  <si>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</si>
  <si>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</si>
  <si>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</si>
  <si>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</si>
  <si>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</si>
  <si>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</si>
  <si>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</si>
  <si>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</si>
  <si>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</si>
  <si>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</si>
  <si>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</si>
  <si>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</si>
  <si>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</si>
  <si>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</si>
  <si>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</si>
  <si>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</si>
  <si>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</si>
  <si>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</si>
  <si>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</si>
  <si>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</si>
  <si>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</si>
  <si>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</si>
  <si>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</si>
  <si>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</si>
  <si>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</si>
  <si>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</si>
  <si>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</si>
  <si>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</si>
  <si>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</si>
  <si>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</si>
  <si>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</si>
  <si>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</si>
  <si>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</si>
  <si>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</si>
  <si>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</si>
  <si>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</si>
  <si>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</si>
  <si>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</si>
  <si>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</si>
  <si>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</si>
  <si>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</si>
  <si>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</si>
  <si>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</si>
  <si>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</si>
  <si>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</si>
  <si>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</si>
  <si>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</si>
  <si>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</si>
  <si>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</si>
  <si>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</si>
  <si>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</si>
  <si>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</si>
  <si>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</si>
  <si>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</si>
  <si>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</si>
  <si>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</si>
  <si>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</si>
  <si>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</si>
  <si>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</si>
  <si>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</si>
  <si>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</si>
  <si>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</si>
  <si>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</si>
  <si>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</si>
  <si>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</si>
  <si>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</si>
  <si>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</si>
  <si>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</si>
  <si>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</si>
  <si>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</si>
  <si>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</si>
  <si>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</si>
  <si>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</si>
  <si>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</si>
  <si>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</si>
  <si>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</si>
  <si>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</si>
  <si>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</si>
  <si>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</si>
  <si>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</si>
  <si>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</si>
  <si>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</si>
  <si>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</si>
  <si>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</si>
  <si>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</si>
  <si>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</si>
  <si>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</si>
  <si>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</si>
  <si>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</si>
  <si>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</si>
  <si>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</si>
  <si>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</si>
  <si>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</si>
  <si>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</si>
  <si>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</si>
  <si>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</si>
  <si>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</si>
  <si>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</si>
  <si>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</si>
  <si>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</si>
  <si>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</si>
  <si>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</si>
  <si>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</si>
  <si>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</si>
  <si>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</si>
  <si>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</si>
  <si>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</si>
  <si>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</si>
  <si>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</si>
  <si>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</si>
  <si>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</si>
  <si>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</si>
  <si>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</si>
  <si>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</si>
  <si>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</si>
  <si>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</si>
  <si>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</si>
  <si>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</si>
  <si>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</si>
  <si>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</si>
  <si>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</si>
  <si>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</si>
  <si>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</si>
  <si>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</si>
  <si>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</si>
  <si>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</si>
  <si>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</si>
  <si>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</si>
  <si>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</si>
  <si>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</si>
  <si>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</si>
  <si>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</si>
  <si>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</si>
  <si>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</si>
  <si>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</si>
  <si>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</si>
  <si>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</si>
  <si>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</si>
  <si>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</si>
  <si>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</si>
  <si>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</si>
  <si>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</si>
  <si>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</si>
  <si>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</si>
  <si>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</si>
  <si>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</si>
  <si>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</si>
  <si>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</si>
  <si>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</si>
  <si>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</si>
  <si>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</si>
  <si>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</si>
  <si>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</si>
  <si>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</si>
  <si>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</si>
  <si>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</si>
  <si>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</si>
  <si>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</si>
  <si>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</si>
  <si>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</si>
  <si>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</si>
  <si>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</si>
  <si>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</si>
  <si>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</si>
  <si>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</si>
  <si>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</si>
  <si>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</si>
  <si>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</si>
  <si>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</si>
  <si>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</si>
  <si>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</si>
  <si>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</si>
  <si>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</si>
  <si>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</si>
  <si>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</si>
  <si>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</si>
  <si>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</si>
  <si>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</si>
  <si>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</si>
  <si>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</si>
  <si>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</si>
  <si>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</si>
  <si>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</si>
  <si>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</si>
  <si>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</si>
  <si>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</si>
  <si>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</si>
  <si>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</si>
  <si>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</si>
  <si>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</si>
  <si>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</si>
  <si>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</si>
  <si>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</si>
  <si>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</si>
  <si>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</si>
  <si>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</si>
  <si>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</si>
  <si>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</si>
  <si>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</si>
  <si>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</si>
  <si>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</si>
  <si>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</si>
  <si>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</si>
  <si>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</si>
  <si>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</si>
  <si>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</si>
  <si>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</si>
  <si>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</si>
  <si>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</si>
  <si>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</si>
  <si>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</si>
  <si>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</si>
  <si>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</si>
  <si>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</si>
  <si>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</si>
  <si>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</si>
  <si>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</si>
  <si>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</si>
  <si>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</si>
  <si>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</si>
  <si>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</si>
  <si>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</si>
  <si>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</si>
  <si>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</si>
  <si>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</si>
  <si>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</si>
  <si>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</si>
  <si>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</si>
  <si>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</si>
  <si>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</si>
  <si>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</si>
  <si>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</si>
  <si>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</si>
  <si>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</si>
  <si>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</si>
  <si>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</si>
  <si>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</si>
  <si>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</si>
  <si>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</si>
  <si>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</si>
  <si>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</si>
  <si>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</si>
  <si>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</si>
  <si>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</si>
  <si>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</si>
  <si>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</si>
  <si>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</si>
  <si>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</si>
  <si>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</si>
  <si>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</si>
  <si>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</si>
  <si>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</si>
  <si>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</si>
  <si>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</si>
  <si>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</si>
  <si>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</si>
  <si>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</si>
  <si>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</si>
  <si>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</si>
  <si>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</si>
  <si>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</si>
  <si>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</si>
  <si>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</si>
  <si>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</si>
  <si>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</si>
  <si>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</si>
  <si>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</si>
  <si>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</si>
  <si>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</si>
  <si>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</si>
  <si>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</si>
  <si>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</si>
  <si>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</si>
  <si>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</si>
  <si>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</si>
  <si>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</si>
  <si>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</si>
  <si>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</si>
  <si>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</si>
  <si>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</si>
  <si>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</si>
  <si>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</si>
  <si>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</si>
  <si>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</si>
  <si>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</si>
  <si>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</si>
  <si>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</si>
  <si>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</si>
  <si>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</si>
  <si>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</si>
  <si>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</si>
  <si>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</si>
  <si>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</si>
  <si>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</si>
  <si>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</si>
  <si>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</si>
  <si>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</si>
  <si>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</si>
  <si>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</si>
  <si>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</si>
  <si>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</si>
  <si>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</si>
  <si>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</si>
  <si>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</si>
  <si>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</si>
  <si>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</si>
  <si>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</si>
  <si>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</si>
  <si>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</si>
  <si>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</si>
  <si>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</si>
  <si>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</si>
  <si>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</si>
  <si>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</si>
  <si>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</si>
  <si>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</si>
  <si>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</si>
  <si>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</si>
  <si>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</si>
  <si>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</si>
  <si>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</si>
  <si>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</si>
  <si>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</si>
  <si>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</si>
  <si>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</si>
  <si>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</si>
  <si>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</si>
  <si>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</si>
  <si>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</si>
  <si>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</si>
  <si>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</si>
  <si>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</si>
  <si>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</si>
  <si>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</si>
  <si>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</si>
  <si>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</si>
  <si>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</si>
  <si>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</si>
  <si>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</si>
  <si>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</si>
  <si>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</si>
  <si>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</si>
  <si>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</si>
  <si>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</si>
  <si>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</si>
  <si>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</si>
  <si>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</si>
  <si>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</si>
  <si>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</si>
  <si>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</si>
  <si>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</si>
  <si>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</si>
  <si>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</si>
  <si>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</si>
  <si>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</si>
  <si>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</si>
  <si>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</si>
  <si>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</si>
  <si>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</si>
  <si>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</si>
  <si>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</si>
  <si>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</si>
  <si>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</si>
  <si>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</si>
  <si>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</si>
  <si>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</si>
  <si>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</si>
  <si>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</si>
  <si>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</si>
  <si>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</si>
  <si>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</si>
  <si>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</si>
  <si>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</si>
  <si>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</si>
  <si>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</si>
  <si>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</si>
  <si>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</si>
  <si>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</si>
  <si>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</si>
  <si>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</si>
  <si>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</si>
  <si>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</si>
  <si>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</si>
  <si>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</si>
  <si>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</si>
  <si>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</si>
  <si>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</si>
  <si>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</si>
  <si>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</si>
  <si>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</si>
  <si>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</si>
  <si>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</si>
  <si>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</si>
  <si>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</si>
  <si>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</si>
  <si>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</si>
  <si>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</si>
  <si>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</si>
  <si>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</si>
  <si>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</si>
  <si>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</si>
  <si>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</si>
  <si>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</si>
  <si>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</si>
  <si>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</si>
  <si>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</si>
  <si>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</si>
  <si>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</si>
  <si>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</si>
  <si>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</si>
  <si>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</si>
  <si>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</si>
  <si>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</si>
  <si>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</si>
  <si>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</si>
  <si>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</si>
  <si>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</si>
  <si>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</si>
  <si>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</si>
  <si>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</si>
  <si>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</si>
  <si>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</si>
  <si>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</si>
  <si>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</si>
  <si>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</si>
  <si>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</si>
  <si>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</si>
  <si>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</si>
  <si>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</si>
  <si>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</si>
  <si>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</si>
  <si>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</si>
  <si>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</si>
  <si>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</si>
  <si>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</si>
  <si>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</si>
  <si>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</si>
  <si>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</si>
  <si>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</si>
  <si>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</si>
  <si>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</si>
  <si>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</si>
  <si>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</si>
  <si>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</si>
  <si>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</si>
  <si>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</si>
  <si>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</si>
  <si>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</si>
  <si>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</si>
  <si>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</si>
  <si>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</si>
  <si>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</si>
  <si>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</si>
  <si>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</si>
  <si>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</si>
  <si>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</si>
  <si>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</si>
  <si>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</si>
  <si>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</si>
  <si>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</si>
  <si>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</si>
  <si>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</si>
  <si>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</si>
  <si>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</si>
  <si>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</si>
  <si>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</si>
  <si>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</si>
  <si>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</si>
  <si>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</si>
  <si>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</si>
  <si>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</si>
  <si>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</si>
  <si>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</si>
  <si>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</si>
  <si>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</si>
  <si>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</si>
  <si>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</si>
  <si>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</si>
  <si>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</si>
  <si>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</si>
  <si>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</si>
  <si>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</si>
  <si>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</si>
  <si>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</si>
  <si>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</si>
  <si>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</si>
  <si>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</si>
  <si>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</si>
  <si>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</si>
  <si>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</si>
  <si>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</si>
  <si>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</si>
  <si>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</si>
  <si>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</si>
  <si>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</si>
  <si>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</si>
  <si>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</si>
  <si>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</si>
  <si>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</si>
  <si>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</si>
  <si>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</si>
  <si>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</si>
  <si>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</si>
  <si>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</si>
  <si>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</si>
  <si>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</si>
  <si>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</si>
  <si>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</si>
  <si>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</si>
  <si>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</si>
  <si>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</si>
  <si>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</si>
  <si>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</si>
  <si>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</si>
  <si>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</si>
  <si>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</si>
  <si>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</si>
  <si>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</si>
  <si>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</si>
  <si>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</si>
  <si>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</si>
  <si>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</si>
  <si>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</si>
  <si>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</si>
  <si>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</si>
  <si>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</si>
  <si>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</si>
  <si>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</si>
  <si>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</si>
  <si>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</si>
  <si>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</si>
  <si>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</si>
  <si>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</si>
  <si>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</si>
  <si>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</si>
  <si>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</si>
  <si>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</si>
  <si>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</si>
  <si>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</si>
  <si>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</si>
  <si>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</si>
  <si>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</si>
  <si>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</si>
  <si>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</si>
  <si>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</si>
  <si>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</si>
  <si>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</si>
  <si>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</si>
  <si>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</si>
  <si>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</si>
  <si>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</si>
  <si>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</si>
  <si>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</si>
  <si>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</si>
  <si>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</si>
  <si>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</si>
  <si>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</si>
  <si>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</si>
  <si>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</si>
  <si>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</si>
  <si>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</si>
  <si>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</si>
  <si>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</si>
  <si>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</si>
  <si>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</si>
  <si>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</si>
  <si>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</si>
  <si>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</si>
  <si>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</si>
  <si>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</si>
  <si>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</si>
  <si>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</si>
  <si>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</si>
  <si>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</si>
  <si>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</si>
  <si>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</si>
  <si>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</si>
  <si>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</si>
  <si>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</si>
  <si>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</si>
  <si>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</si>
  <si>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</si>
  <si>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</si>
  <si>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</si>
  <si>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</si>
  <si>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</si>
  <si>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</si>
  <si>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</si>
  <si>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</si>
  <si>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</si>
  <si>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</si>
  <si>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</si>
  <si>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</si>
  <si>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</si>
  <si>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</si>
  <si>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</si>
  <si>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</si>
  <si>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</si>
  <si>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</si>
  <si>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</si>
  <si>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</si>
  <si>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</si>
  <si>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</si>
  <si>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</si>
  <si>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</si>
  <si>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</si>
  <si>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</si>
  <si>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</si>
  <si>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</si>
  <si>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</si>
  <si>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</si>
  <si>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</si>
  <si>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</si>
  <si>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</si>
  <si>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</si>
  <si>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</si>
  <si>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</si>
  <si>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</si>
  <si>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</si>
  <si>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</si>
  <si>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</si>
  <si>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</si>
  <si>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</si>
  <si>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</si>
  <si>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</si>
  <si>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</si>
  <si>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</si>
  <si>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</si>
  <si>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</si>
  <si>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</si>
  <si>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</si>
  <si>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</si>
  <si>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</si>
  <si>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</si>
  <si>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</si>
  <si>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</si>
  <si>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</si>
  <si>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</si>
  <si>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</si>
  <si>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</si>
  <si>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</si>
  <si>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</si>
  <si>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</si>
  <si>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</si>
  <si>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</si>
  <si>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</si>
  <si>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</si>
  <si>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</si>
  <si>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</si>
  <si>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</si>
  <si>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</si>
  <si>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</si>
  <si>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</si>
  <si>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</si>
  <si>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</si>
  <si>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</si>
  <si>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</si>
  <si>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</si>
  <si>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</si>
  <si>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</si>
  <si>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</si>
  <si>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</si>
  <si>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</si>
  <si>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</si>
  <si>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</si>
  <si>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</si>
  <si>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</si>
  <si>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</si>
  <si>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</si>
  <si>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</si>
  <si>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</si>
  <si>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</si>
  <si>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</si>
  <si>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</si>
  <si>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</si>
  <si>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</si>
  <si>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</si>
  <si>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</si>
  <si>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</si>
  <si>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</si>
  <si>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</si>
  <si>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</si>
  <si>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</si>
  <si>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</si>
  <si>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</si>
  <si>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</si>
  <si>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</si>
  <si>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</si>
  <si>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</si>
  <si>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</si>
  <si>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</si>
  <si>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</si>
  <si>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</si>
  <si>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</si>
  <si>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</si>
  <si>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</si>
  <si>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</si>
  <si>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</si>
  <si>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</si>
  <si>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</si>
  <si>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</si>
  <si>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</si>
  <si>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</si>
  <si>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</si>
  <si>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</si>
  <si>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</si>
  <si>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</si>
  <si>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</si>
  <si>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</si>
  <si>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</si>
  <si>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</si>
  <si>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</si>
  <si>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</si>
  <si>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</si>
  <si>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</si>
  <si>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</si>
  <si>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</si>
  <si>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</si>
  <si>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</si>
  <si>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</si>
  <si>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</si>
  <si>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</si>
  <si>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</si>
  <si>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</si>
  <si>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</si>
  <si>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</si>
  <si>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</si>
  <si>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</si>
  <si>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</si>
  <si>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</si>
  <si>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</si>
  <si>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</si>
  <si>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</si>
  <si>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</si>
  <si>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</si>
  <si>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</si>
  <si>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</si>
  <si>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</si>
  <si>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</si>
  <si>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</si>
  <si>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</si>
  <si>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</si>
  <si>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</si>
  <si>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</si>
  <si>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</si>
  <si>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</si>
  <si>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</si>
  <si>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</si>
  <si>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</si>
  <si>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</si>
  <si>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</si>
  <si>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</si>
  <si>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</si>
  <si>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</si>
  <si>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</si>
  <si>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</si>
  <si>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</si>
  <si>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</si>
  <si>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</si>
  <si>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</si>
  <si>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</si>
  <si>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</si>
  <si>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</si>
  <si>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</si>
  <si>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</si>
  <si>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</si>
  <si>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</si>
  <si>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</si>
  <si>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</si>
  <si>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</si>
  <si>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</si>
  <si>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</si>
  <si>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</si>
  <si>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</si>
  <si>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</si>
  <si>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</si>
  <si>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</si>
  <si>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</si>
  <si>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</si>
  <si>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</si>
  <si>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</si>
  <si>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</si>
  <si>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</si>
  <si>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</si>
  <si>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</si>
  <si>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</si>
  <si>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</si>
  <si>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</si>
  <si>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</si>
  <si>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</si>
  <si>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</si>
  <si>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</si>
  <si>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</si>
  <si>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</si>
  <si>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</si>
  <si>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</si>
  <si>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</si>
  <si>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</si>
  <si>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</si>
  <si>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</si>
  <si>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</si>
  <si>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</si>
  <si>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</si>
  <si>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</si>
  <si>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</si>
  <si>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</si>
  <si>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</si>
  <si>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</si>
  <si>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</si>
  <si>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</si>
  <si>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</si>
  <si>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</si>
  <si>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</si>
  <si>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</si>
  <si>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</si>
  <si>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</si>
  <si>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</si>
  <si>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</si>
  <si>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</si>
  <si>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</si>
  <si>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</si>
  <si>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</si>
  <si>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</si>
  <si>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</si>
  <si>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</si>
  <si>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</si>
  <si>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</si>
  <si>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</si>
  <si>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</si>
  <si>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</si>
  <si>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</si>
  <si>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</si>
  <si>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</si>
  <si>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</si>
  <si>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</si>
  <si>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</si>
  <si>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</si>
  <si>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</si>
  <si>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</si>
  <si>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</si>
  <si>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</si>
  <si>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</si>
  <si>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</si>
  <si>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</si>
  <si>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</si>
  <si>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</si>
  <si>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</si>
  <si>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</si>
  <si>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</si>
  <si>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</si>
  <si>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</si>
  <si>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</si>
  <si>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</si>
  <si>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</si>
  <si>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</si>
  <si>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</si>
  <si>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</si>
  <si>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</si>
  <si>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</si>
  <si>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</si>
  <si>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</si>
  <si>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</si>
  <si>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</si>
  <si>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</si>
  <si>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</si>
  <si>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</si>
  <si>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</si>
  <si>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</si>
  <si>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</si>
  <si>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</si>
  <si>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</si>
  <si>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</si>
  <si>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</si>
  <si>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</si>
  <si>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</si>
  <si>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</si>
  <si>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</si>
  <si>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</si>
  <si>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</si>
  <si>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</si>
  <si>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</si>
  <si>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</si>
  <si>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</si>
  <si>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</si>
  <si>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</si>
  <si>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</si>
  <si>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</si>
  <si>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</si>
  <si>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</si>
  <si>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</si>
  <si>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</si>
  <si>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</si>
  <si>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</si>
  <si>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</si>
  <si>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</si>
  <si>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</si>
  <si>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</si>
  <si>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</si>
  <si>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</si>
  <si>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</si>
  <si>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</si>
  <si>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</si>
  <si>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</si>
  <si>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</si>
  <si>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</si>
  <si>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</si>
  <si>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</si>
  <si>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</si>
  <si>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</si>
  <si>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</si>
  <si>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</si>
  <si>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</si>
  <si>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</si>
  <si>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</si>
  <si>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</si>
  <si>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</si>
  <si>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</si>
  <si>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</si>
  <si>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</si>
  <si>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</si>
  <si>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</si>
  <si>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</si>
  <si>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</si>
  <si>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</si>
  <si>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</si>
  <si>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</si>
  <si>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</si>
  <si>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</si>
  <si>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</si>
  <si>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</si>
  <si>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</si>
  <si>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</si>
  <si>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</si>
  <si>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</si>
  <si>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</si>
  <si>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</si>
  <si>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</si>
  <si>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</si>
  <si>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</si>
  <si>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</si>
  <si>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</si>
  <si>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</si>
  <si>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</si>
  <si>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</si>
  <si>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</si>
  <si>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</si>
  <si>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</si>
  <si>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</si>
  <si>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</si>
  <si>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</si>
  <si>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</si>
  <si>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</si>
  <si>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</si>
  <si>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</si>
  <si>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</si>
  <si>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</si>
  <si>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</si>
  <si>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</si>
  <si>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</si>
  <si>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</si>
  <si>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</si>
  <si>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</si>
  <si>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</si>
  <si>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</si>
  <si>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</si>
  <si>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</si>
  <si>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</si>
  <si>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</si>
  <si>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</si>
  <si>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</si>
  <si>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</si>
  <si>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</si>
  <si>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</si>
  <si>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</si>
  <si>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</si>
  <si>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</si>
  <si>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</si>
  <si>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</si>
  <si>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</si>
  <si>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</si>
  <si>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</si>
  <si>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</si>
  <si>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</si>
  <si>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</si>
  <si>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</si>
  <si>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</si>
  <si>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</si>
  <si>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</si>
  <si>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</si>
  <si>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</si>
  <si>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</si>
  <si>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</si>
  <si>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</si>
  <si>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</si>
  <si>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</si>
  <si>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</si>
  <si>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</si>
  <si>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</si>
  <si>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</si>
  <si>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</si>
  <si>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</si>
  <si>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</si>
  <si>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</si>
  <si>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</si>
  <si>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</si>
  <si>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</si>
  <si>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</si>
  <si>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</si>
  <si>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</si>
  <si>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</si>
  <si>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</si>
  <si>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</si>
  <si>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</si>
  <si>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</si>
  <si>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</si>
  <si>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</si>
  <si>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</si>
  <si>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</si>
  <si>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</si>
  <si>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</si>
  <si>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</si>
  <si>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</si>
  <si>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</si>
  <si>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</si>
  <si>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</si>
  <si>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</si>
  <si>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</si>
  <si>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</si>
  <si>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</si>
  <si>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</si>
  <si>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</si>
  <si>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</si>
  <si>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</si>
  <si>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</si>
  <si>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</si>
  <si>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</si>
  <si>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</si>
  <si>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</si>
  <si>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</si>
  <si>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</si>
  <si>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</si>
  <si>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</si>
  <si>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</si>
  <si>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</si>
  <si>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</si>
  <si>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</si>
  <si>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</si>
  <si>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</si>
  <si>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</si>
  <si>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</si>
  <si>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</si>
  <si>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</si>
  <si>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</si>
  <si>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</si>
  <si>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</si>
  <si>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</si>
  <si>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</si>
  <si>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</si>
  <si>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</si>
  <si>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</si>
  <si>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</si>
  <si>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</si>
  <si>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</si>
  <si>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</si>
  <si>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</si>
  <si>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</si>
  <si>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</si>
  <si>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</si>
  <si>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</si>
  <si>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</si>
  <si>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</si>
  <si>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</si>
  <si>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</si>
  <si>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</si>
  <si>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</si>
  <si>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</si>
  <si>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</si>
  <si>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</si>
  <si>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</si>
  <si>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</si>
  <si>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</si>
  <si>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</si>
  <si>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</si>
  <si>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</si>
  <si>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</si>
  <si>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</si>
  <si>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</si>
  <si>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</si>
  <si>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</si>
  <si>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</si>
  <si>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</si>
  <si>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</si>
  <si>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</si>
  <si>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</si>
  <si>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</si>
  <si>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</si>
  <si>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</si>
  <si>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</si>
  <si>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</si>
  <si>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</si>
  <si>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</si>
  <si>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</si>
  <si>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</si>
  <si>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</si>
  <si>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</si>
  <si>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</si>
  <si>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</si>
  <si>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</si>
  <si>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</si>
  <si>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</si>
  <si>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</si>
  <si>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</si>
  <si>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</si>
  <si>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</si>
  <si>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</si>
  <si>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</si>
  <si>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</si>
  <si>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</si>
  <si>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</si>
  <si>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</si>
  <si>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</si>
  <si>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</si>
  <si>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</si>
  <si>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</si>
  <si>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</si>
  <si>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</si>
  <si>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</si>
  <si>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</si>
  <si>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</si>
  <si>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</si>
  <si>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</si>
  <si>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</si>
  <si>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</si>
  <si>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</si>
  <si>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</si>
  <si>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</si>
  <si>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</si>
  <si>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</si>
  <si>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</si>
  <si>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</si>
  <si>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</si>
  <si>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</si>
  <si>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</si>
  <si>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</si>
  <si>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</si>
  <si>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</si>
  <si>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</si>
  <si>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</si>
  <si>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</si>
  <si>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</si>
  <si>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</si>
  <si>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</si>
  <si>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</si>
  <si>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</si>
  <si>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</si>
  <si>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</si>
  <si>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</si>
  <si>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</si>
  <si>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</si>
  <si>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</si>
  <si>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</si>
  <si>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</si>
  <si>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</si>
  <si>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</si>
  <si>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</si>
  <si>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</si>
  <si>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</si>
  <si>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</si>
  <si>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</si>
  <si>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</si>
  <si>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</si>
  <si>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</si>
  <si>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</si>
  <si>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</si>
  <si>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</si>
  <si>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</si>
  <si>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</si>
  <si>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</si>
  <si>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</si>
  <si>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</si>
  <si>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</si>
  <si>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</si>
  <si>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</si>
  <si>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</si>
  <si>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</si>
  <si>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</si>
  <si>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</si>
  <si>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</si>
  <si>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</si>
  <si>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</si>
  <si>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</si>
  <si>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</si>
  <si>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</si>
  <si>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</si>
  <si>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</si>
  <si>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</si>
  <si>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</si>
  <si>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</si>
  <si>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</si>
  <si>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</si>
  <si>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</si>
  <si>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</si>
  <si>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</si>
  <si>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</si>
  <si>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</si>
  <si>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</si>
  <si>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</si>
  <si>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</si>
  <si>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</si>
  <si>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</si>
  <si>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</si>
  <si>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</si>
  <si>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</si>
  <si>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</si>
  <si>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</si>
  <si>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</si>
  <si>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</si>
  <si>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</si>
  <si>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</si>
  <si>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</si>
  <si>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</si>
  <si>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</si>
  <si>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</si>
  <si>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</si>
  <si>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</si>
  <si>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</si>
  <si>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</si>
  <si>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</si>
  <si>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</si>
  <si>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</si>
  <si>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</si>
  <si>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</si>
  <si>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</si>
  <si>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</si>
  <si>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</si>
  <si>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</si>
  <si>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</si>
  <si>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</si>
  <si>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</si>
  <si>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</si>
  <si>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</si>
  <si>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</si>
  <si>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</si>
  <si>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</si>
  <si>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</si>
  <si>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</si>
  <si>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</si>
  <si>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</si>
  <si>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</si>
  <si>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</si>
  <si>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</si>
  <si>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</si>
  <si>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</si>
  <si>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</si>
  <si>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</si>
  <si>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</si>
  <si>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</si>
  <si>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</si>
  <si>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</si>
  <si>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</si>
  <si>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</si>
  <si>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</si>
  <si>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</si>
  <si>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</si>
  <si>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</si>
  <si>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</si>
  <si>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</si>
  <si>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</si>
  <si>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</si>
  <si>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</si>
  <si>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</si>
  <si>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</si>
  <si>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</si>
  <si>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</si>
  <si>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</si>
  <si>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</si>
  <si>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</si>
  <si>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</si>
  <si>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</si>
  <si>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</si>
  <si>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</si>
  <si>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</si>
  <si>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</si>
  <si>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</si>
  <si>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</si>
  <si>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</si>
  <si>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</si>
  <si>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</si>
  <si>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</si>
  <si>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</si>
  <si>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</si>
  <si>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</si>
  <si>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</si>
  <si>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</si>
  <si>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</si>
  <si>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</si>
  <si>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</si>
  <si>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</si>
  <si>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</si>
  <si>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</si>
  <si>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</si>
  <si>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</si>
  <si>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</si>
  <si>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</si>
  <si>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</si>
  <si>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</si>
  <si>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</si>
  <si>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</si>
  <si>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</si>
  <si>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</si>
  <si>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</si>
  <si>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</si>
  <si>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</si>
  <si>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</si>
  <si>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</si>
  <si>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</si>
  <si>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</si>
  <si>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</si>
  <si>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</si>
  <si>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</si>
  <si>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</si>
  <si>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</si>
  <si>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</si>
  <si>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</si>
  <si>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</si>
  <si>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</si>
  <si>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</si>
  <si>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</si>
  <si>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</si>
  <si>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</si>
  <si>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</si>
  <si>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</si>
  <si>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</si>
  <si>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</si>
  <si>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</si>
  <si>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</si>
  <si>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</si>
  <si>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</si>
  <si>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</si>
  <si>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</si>
  <si>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</si>
  <si>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</si>
  <si>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</si>
  <si>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</si>
  <si>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</si>
  <si>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</si>
  <si>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</si>
  <si>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</si>
  <si>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</si>
  <si>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</si>
  <si>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</si>
  <si>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</si>
  <si>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</si>
  <si>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</si>
  <si>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</si>
  <si>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</si>
  <si>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</si>
  <si>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</si>
  <si>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</si>
  <si>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</si>
  <si>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</si>
  <si>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</si>
  <si>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</si>
  <si>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</si>
  <si>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</si>
  <si>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</si>
  <si>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</si>
  <si>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</si>
  <si>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</si>
  <si>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</si>
  <si>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</si>
  <si>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</si>
  <si>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</si>
  <si>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</si>
  <si>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</si>
  <si>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</si>
  <si>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</si>
  <si>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</si>
  <si>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</si>
  <si>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</si>
  <si>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</si>
  <si>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</si>
  <si>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</si>
  <si>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</si>
  <si>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</si>
  <si>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</si>
  <si>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</si>
  <si>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</si>
  <si>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</si>
  <si>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</si>
  <si>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</si>
  <si>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</si>
  <si>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</si>
  <si>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</si>
  <si>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</si>
  <si>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</si>
  <si>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</si>
  <si>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</si>
  <si>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</si>
  <si>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</si>
  <si>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</si>
  <si>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</si>
  <si>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</si>
  <si>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</si>
  <si>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</si>
  <si>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</si>
  <si>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</si>
  <si>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</si>
  <si>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</si>
  <si>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</si>
  <si>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</si>
  <si>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</si>
  <si>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</si>
  <si>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</si>
  <si>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</si>
  <si>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</si>
  <si>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</si>
  <si>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</si>
  <si>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</si>
  <si>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</si>
  <si>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</si>
  <si>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</si>
  <si>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</si>
  <si>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</si>
  <si>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</si>
  <si>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</si>
  <si>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</si>
  <si>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</si>
  <si>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</si>
  <si>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</si>
  <si>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</si>
  <si>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</si>
  <si>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</si>
  <si>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</si>
  <si>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</si>
  <si>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</si>
  <si>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</si>
  <si>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</si>
  <si>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</si>
  <si>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</si>
  <si>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</si>
  <si>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</si>
  <si>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</si>
  <si>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</si>
  <si>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</si>
  <si>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</si>
  <si>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</si>
  <si>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</si>
  <si>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</si>
  <si>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</si>
  <si>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</si>
  <si>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</si>
  <si>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</si>
  <si>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</si>
  <si>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</si>
  <si>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</si>
  <si>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</si>
  <si>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</si>
  <si>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</si>
  <si>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</si>
  <si>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</si>
  <si>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</si>
  <si>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</si>
  <si>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</si>
  <si>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</si>
  <si>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</si>
  <si>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</si>
  <si>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</si>
  <si>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</si>
  <si>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</si>
  <si>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</si>
  <si>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</si>
  <si>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</si>
  <si>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</si>
  <si>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</si>
  <si>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</si>
  <si>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</si>
  <si>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</si>
  <si>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</si>
  <si>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</si>
  <si>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</si>
  <si>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</si>
  <si>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</si>
  <si>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</si>
  <si>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</si>
  <si>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</si>
  <si>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</si>
  <si>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</si>
  <si>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</si>
  <si>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</si>
  <si>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</si>
  <si>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</si>
  <si>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</si>
  <si>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</si>
  <si>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</si>
  <si>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</si>
  <si>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</si>
  <si>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</si>
  <si>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</si>
  <si>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</si>
  <si>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</si>
  <si>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</si>
  <si>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</si>
  <si>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</si>
  <si>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</si>
  <si>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</si>
  <si>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</si>
  <si>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</si>
  <si>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</si>
  <si>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</si>
  <si>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</si>
  <si>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</si>
  <si>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</si>
  <si>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</si>
  <si>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</si>
  <si>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</si>
  <si>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</si>
  <si>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</si>
  <si>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</si>
  <si>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</si>
  <si>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</si>
  <si>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</si>
  <si>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</si>
  <si>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</si>
  <si>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</si>
  <si>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</si>
  <si>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</si>
  <si>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</si>
  <si>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</si>
  <si>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</si>
  <si>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</si>
  <si>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</si>
  <si>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</si>
  <si>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</si>
  <si>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</si>
  <si>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</si>
  <si>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</si>
  <si>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</si>
  <si>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</si>
  <si>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</si>
  <si>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</si>
  <si>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</si>
  <si>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</si>
  <si>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</si>
  <si>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</si>
  <si>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</si>
  <si>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</si>
  <si>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</si>
  <si>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</si>
  <si>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</si>
  <si>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</si>
  <si>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</si>
  <si>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</si>
  <si>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</si>
  <si>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</si>
  <si>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</si>
  <si>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</si>
  <si>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</si>
  <si>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</si>
  <si>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</si>
  <si>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</si>
  <si>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</si>
  <si>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</si>
  <si>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</si>
  <si>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</si>
  <si>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</si>
  <si>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</si>
  <si>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</si>
  <si>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</si>
  <si>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</si>
  <si>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</si>
  <si>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</si>
  <si>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</si>
  <si>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</si>
  <si>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</si>
  <si>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</si>
  <si>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</si>
  <si>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</si>
  <si>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</si>
  <si>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</si>
  <si>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</si>
  <si>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</si>
  <si>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</si>
  <si>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</si>
  <si>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</si>
  <si>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</si>
  <si>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</si>
  <si>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</si>
  <si>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</si>
  <si>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</si>
  <si>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</si>
  <si>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</si>
  <si>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</si>
  <si>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</si>
  <si>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</si>
  <si>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</si>
  <si>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</si>
  <si>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</si>
  <si>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</si>
  <si>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</si>
  <si>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</si>
  <si>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</si>
  <si>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</si>
  <si>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</si>
  <si>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</si>
  <si>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</si>
  <si>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</si>
  <si>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</si>
  <si>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</si>
  <si>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</si>
  <si>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</si>
  <si>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</si>
  <si>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</si>
  <si>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</si>
  <si>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</si>
  <si>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</si>
  <si>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</si>
  <si>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</si>
  <si>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</si>
  <si>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</si>
  <si>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</si>
  <si>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</si>
  <si>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</si>
  <si>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</si>
  <si>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</si>
  <si>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</si>
  <si>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</si>
  <si>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</si>
  <si>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</si>
  <si>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</si>
  <si>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</si>
  <si>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</si>
  <si>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</si>
  <si>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</si>
  <si>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</si>
  <si>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</si>
  <si>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</si>
  <si>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</si>
  <si>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</si>
  <si>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</si>
  <si>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</si>
  <si>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</si>
  <si>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</si>
  <si>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</si>
  <si>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</si>
  <si>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</si>
  <si>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</si>
  <si>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</si>
  <si>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</si>
  <si>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</si>
  <si>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</si>
  <si>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</si>
  <si>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</si>
  <si>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</si>
  <si>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</si>
  <si>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</si>
  <si>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</si>
  <si>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</si>
  <si>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</si>
  <si>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</si>
  <si>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</si>
  <si>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</si>
  <si>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</si>
  <si>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</si>
  <si>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</si>
  <si>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</si>
  <si>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</si>
  <si>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</si>
  <si>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</si>
  <si>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</si>
  <si>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</si>
  <si>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</si>
  <si>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</si>
  <si>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</si>
  <si>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</si>
  <si>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</si>
  <si>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</si>
  <si>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</si>
  <si>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</si>
  <si>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</si>
  <si>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</si>
  <si>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</si>
  <si>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</si>
  <si>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</si>
  <si>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</si>
  <si>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</si>
  <si>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</si>
  <si>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</si>
  <si>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</si>
  <si>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</si>
  <si>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</si>
  <si>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</si>
  <si>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</si>
  <si>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</si>
  <si>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</si>
  <si>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</si>
  <si>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</si>
  <si>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</si>
  <si>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</si>
  <si>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</si>
  <si>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</si>
  <si>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</si>
  <si>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</si>
  <si>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</si>
  <si>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</si>
  <si>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</si>
  <si>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</si>
  <si>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</si>
  <si>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</si>
  <si>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</si>
  <si>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</si>
  <si>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</si>
  <si>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</si>
  <si>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</si>
  <si>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</si>
  <si>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</si>
  <si>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</si>
  <si>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</si>
  <si>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</si>
  <si>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</si>
  <si>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</si>
  <si>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</si>
  <si>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</si>
  <si>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</si>
  <si>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</si>
  <si>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</si>
  <si>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</si>
  <si>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</si>
  <si>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</si>
  <si>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</si>
  <si>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</si>
  <si>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</si>
  <si>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</si>
  <si>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</si>
  <si>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</si>
  <si>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</si>
  <si>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</si>
  <si>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</si>
  <si>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</si>
  <si>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</si>
  <si>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</si>
  <si>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</si>
  <si>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</si>
  <si>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</si>
  <si>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</si>
  <si>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</si>
  <si>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</si>
  <si>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</si>
  <si>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</si>
  <si>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</si>
  <si>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</si>
  <si>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</si>
  <si>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</si>
  <si>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</si>
  <si>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</si>
  <si>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</si>
  <si>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</si>
  <si>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</si>
  <si>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</si>
  <si>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</si>
  <si>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</si>
  <si>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</si>
  <si>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</si>
  <si>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</si>
  <si>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</si>
  <si>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</si>
  <si>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</si>
  <si>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</si>
  <si>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</si>
  <si>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</si>
  <si>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</si>
  <si>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</si>
  <si>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</si>
  <si>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</si>
  <si>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</si>
  <si>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</si>
  <si>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</si>
  <si>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</si>
  <si>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</si>
  <si>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</si>
  <si>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</si>
  <si>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</si>
  <si>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</si>
  <si>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</si>
  <si>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</si>
  <si>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</si>
  <si>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</si>
  <si>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</si>
  <si>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</si>
  <si>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</si>
  <si>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</si>
  <si>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</si>
  <si>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</si>
  <si>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</si>
  <si>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</si>
  <si>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</si>
  <si>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</si>
  <si>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</si>
  <si>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</si>
  <si>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</si>
  <si>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</si>
  <si>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</si>
  <si>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</si>
  <si>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</si>
  <si>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</si>
  <si>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</si>
  <si>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</si>
  <si>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</si>
  <si>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</si>
  <si>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</si>
  <si>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</si>
  <si>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</si>
  <si>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</si>
  <si>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</si>
  <si>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</si>
  <si>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</si>
  <si>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</si>
  <si>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</si>
  <si>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</si>
  <si>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</si>
  <si>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</si>
  <si>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</si>
  <si>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</si>
  <si>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</si>
  <si>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</si>
  <si>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</si>
  <si>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</si>
  <si>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</si>
  <si>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</si>
  <si>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</si>
  <si>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</si>
  <si>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</si>
  <si>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</si>
  <si>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</si>
  <si>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</si>
  <si>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</si>
  <si>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</si>
  <si>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</si>
  <si>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</si>
  <si>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</si>
  <si>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</si>
  <si>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</si>
  <si>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</si>
  <si>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</si>
  <si>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</si>
  <si>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</si>
  <si>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</si>
  <si>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</si>
  <si>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</si>
  <si>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</si>
  <si>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</si>
  <si>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</si>
  <si>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</si>
  <si>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</si>
  <si>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</si>
  <si>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</si>
  <si>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</si>
  <si>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</si>
  <si>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</si>
  <si>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</si>
  <si>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</si>
  <si>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</si>
  <si>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</si>
  <si>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</si>
  <si>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</si>
  <si>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</si>
  <si>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</si>
  <si>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</si>
  <si>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</si>
  <si>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</si>
  <si>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</si>
  <si>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</si>
  <si>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</si>
  <si>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</si>
  <si>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</si>
  <si>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</si>
  <si>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</si>
  <si>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</si>
  <si>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</si>
  <si>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</si>
  <si>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</si>
  <si>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</si>
  <si>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</si>
  <si>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</si>
  <si>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</si>
  <si>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</si>
  <si>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</si>
  <si>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</si>
  <si>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</si>
  <si>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</si>
  <si>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</si>
  <si>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</si>
  <si>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</si>
  <si>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</si>
  <si>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</si>
  <si>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</si>
  <si>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</si>
  <si>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</si>
  <si>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</si>
  <si>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</si>
  <si>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</si>
  <si>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</si>
  <si>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</si>
  <si>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</si>
  <si>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</si>
  <si>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</si>
  <si>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</si>
  <si>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</si>
  <si>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</si>
  <si>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</si>
  <si>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</si>
  <si>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</si>
  <si>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</si>
  <si>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</si>
  <si>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</si>
  <si>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</si>
  <si>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</si>
  <si>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</si>
  <si>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</si>
  <si>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</si>
  <si>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</si>
  <si>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</si>
  <si>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</si>
  <si>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</si>
  <si>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</si>
  <si>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</si>
  <si>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</si>
  <si>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</si>
  <si>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</si>
  <si>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</si>
  <si>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</si>
  <si>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</si>
  <si>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</si>
  <si>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</si>
  <si>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</si>
  <si>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</si>
  <si>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</si>
  <si>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</si>
  <si>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</si>
  <si>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</si>
  <si>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</si>
  <si>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</si>
  <si>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</si>
  <si>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</si>
  <si>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</si>
  <si>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</si>
  <si>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</si>
  <si>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</si>
  <si>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</si>
  <si>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</si>
  <si>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</si>
  <si>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</si>
  <si>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</si>
  <si>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</si>
  <si>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</si>
  <si>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</si>
  <si>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</si>
  <si>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</si>
  <si>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</si>
  <si>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</si>
  <si>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</si>
  <si>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</si>
  <si>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</si>
  <si>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</si>
  <si>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</si>
  <si>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</si>
  <si>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</si>
  <si>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</si>
  <si>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</si>
  <si>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</si>
  <si>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</si>
  <si>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</si>
  <si>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</si>
  <si>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</si>
  <si>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</si>
  <si>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</si>
  <si>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</si>
  <si>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</si>
  <si>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</si>
  <si>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</si>
  <si>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</si>
  <si>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</si>
  <si>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</si>
  <si>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</si>
  <si>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</si>
  <si>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</si>
  <si>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</si>
  <si>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</si>
  <si>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</si>
  <si>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</si>
  <si>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</si>
  <si>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</si>
  <si>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</si>
  <si>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</si>
  <si>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</si>
  <si>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</si>
  <si>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</si>
  <si>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</si>
  <si>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</si>
  <si>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</si>
  <si>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</si>
  <si>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</si>
  <si>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</si>
  <si>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</si>
  <si>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</si>
  <si>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</si>
  <si>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</si>
  <si>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</si>
  <si>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</si>
  <si>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</si>
  <si>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</si>
  <si>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</si>
  <si>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</si>
  <si>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</si>
  <si>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</si>
  <si>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</si>
  <si>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</si>
  <si>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</si>
  <si>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</si>
  <si>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</si>
  <si>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</si>
  <si>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</si>
  <si>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</si>
  <si>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</si>
  <si>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</si>
  <si>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</si>
  <si>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</si>
  <si>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</si>
  <si>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</si>
  <si>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</si>
  <si>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</si>
  <si>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</si>
  <si>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</si>
  <si>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</si>
  <si>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</si>
  <si>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</si>
  <si>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</si>
  <si>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</si>
  <si>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</si>
  <si>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</si>
  <si>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</si>
  <si>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</si>
  <si>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</si>
  <si>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</si>
  <si>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</si>
  <si>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</si>
  <si>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</si>
  <si>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</si>
  <si>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</si>
  <si>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</si>
  <si>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</si>
  <si>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</si>
  <si>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</si>
  <si>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</si>
  <si>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</si>
  <si>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</si>
  <si>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</si>
  <si>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</si>
  <si>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</si>
  <si>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</si>
  <si>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</si>
  <si>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</si>
  <si>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</si>
  <si>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</si>
  <si>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</si>
  <si>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</si>
  <si>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</si>
  <si>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</si>
  <si>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</si>
  <si>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</si>
  <si>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</si>
  <si>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</si>
  <si>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</si>
  <si>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</si>
  <si>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</si>
  <si>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</si>
  <si>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</si>
  <si>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</si>
  <si>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</si>
  <si>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</si>
  <si>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</si>
  <si>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</si>
  <si>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</si>
  <si>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</si>
  <si>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</si>
  <si>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</si>
  <si>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</si>
  <si>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</si>
  <si>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</si>
  <si>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</si>
  <si>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</si>
  <si>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</si>
  <si>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</si>
  <si>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</si>
  <si>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</si>
  <si>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</si>
  <si>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</si>
  <si>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</si>
  <si>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</si>
  <si>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</si>
  <si>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</si>
  <si>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</si>
  <si>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</si>
  <si>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</si>
  <si>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</si>
  <si>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</si>
  <si>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</si>
  <si>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</si>
  <si>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</si>
  <si>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</si>
  <si>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</si>
  <si>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</si>
  <si>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</si>
  <si>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</si>
  <si>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</si>
  <si>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</si>
  <si>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</si>
  <si>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</si>
  <si>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</si>
  <si>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</si>
  <si>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</si>
  <si>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</si>
  <si>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</si>
  <si>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</si>
  <si>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</si>
  <si>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</si>
  <si>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</si>
  <si>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</si>
  <si>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</si>
  <si>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</si>
  <si>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</si>
  <si>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</si>
  <si>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</si>
  <si>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</si>
  <si>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</si>
  <si>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</si>
  <si>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</si>
  <si>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</si>
  <si>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</si>
  <si>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</si>
  <si>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</si>
  <si>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</si>
  <si>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</si>
  <si>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</si>
  <si>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</si>
  <si>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</si>
  <si>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</si>
  <si>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</si>
  <si>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</si>
  <si>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</si>
  <si>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</si>
  <si>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</si>
  <si>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</si>
  <si>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</si>
  <si>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</si>
  <si>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</si>
  <si>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</si>
  <si>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</si>
  <si>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</si>
  <si>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</si>
  <si>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</si>
  <si>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</si>
  <si>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</si>
  <si>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</si>
  <si>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</si>
  <si>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</si>
  <si>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</si>
  <si>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</si>
  <si>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</si>
  <si>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</si>
  <si>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</si>
  <si>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</si>
  <si>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</si>
  <si>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</si>
  <si>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</si>
  <si>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</si>
  <si>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</si>
  <si>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</si>
  <si>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</si>
  <si>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</si>
  <si>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</si>
  <si>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</si>
  <si>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</si>
  <si>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</si>
  <si>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</si>
  <si>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</si>
  <si>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</si>
  <si>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</si>
  <si>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</si>
  <si>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</si>
  <si>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</si>
  <si>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</si>
  <si>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</si>
  <si>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</si>
  <si>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</si>
  <si>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</si>
  <si>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</si>
  <si>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</si>
  <si>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</si>
  <si>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</si>
  <si>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</si>
  <si>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</si>
  <si>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</si>
  <si>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</si>
  <si>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</si>
  <si>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</si>
  <si>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</si>
  <si>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</si>
  <si>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</si>
  <si>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</si>
  <si>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</si>
  <si>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</si>
  <si>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</si>
  <si>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</si>
  <si>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</si>
  <si>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</si>
  <si>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</si>
  <si>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</si>
  <si>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</si>
  <si>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</si>
  <si>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</si>
  <si>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</si>
  <si>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</si>
  <si>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</si>
  <si>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</si>
  <si>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</si>
  <si>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</si>
  <si>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</si>
  <si>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</si>
  <si>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</si>
  <si>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</si>
  <si>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</si>
  <si>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</si>
  <si>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</si>
  <si>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</si>
  <si>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</si>
  <si>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</si>
  <si>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</si>
  <si>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</si>
  <si>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</si>
  <si>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</si>
  <si>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</si>
  <si>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</si>
  <si>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</si>
  <si>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</si>
  <si>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</si>
  <si>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</si>
  <si>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</si>
  <si>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</si>
  <si>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</si>
  <si>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</si>
  <si>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</si>
  <si>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</si>
  <si>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</si>
  <si>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</si>
  <si>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</si>
  <si>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</si>
  <si>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</si>
  <si>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</si>
  <si>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</si>
  <si>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</si>
  <si>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</si>
  <si>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</si>
  <si>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</si>
  <si>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</si>
  <si>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</si>
  <si>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</si>
  <si>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</si>
  <si>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</si>
  <si>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</si>
  <si>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</si>
  <si>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</si>
  <si>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</si>
  <si>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</si>
  <si>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</si>
  <si>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</si>
  <si>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</si>
  <si>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</si>
  <si>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</si>
  <si>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</si>
  <si>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</si>
  <si>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</si>
  <si>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</si>
  <si>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</si>
  <si>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</si>
  <si>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</si>
  <si>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</si>
  <si>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</si>
  <si>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</si>
  <si>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</si>
  <si>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</si>
  <si>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</si>
  <si>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</si>
  <si>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</si>
  <si>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</si>
  <si>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</si>
  <si>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</si>
  <si>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</si>
  <si>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</si>
  <si>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</si>
  <si>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</si>
  <si>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</si>
  <si>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</si>
  <si>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</si>
  <si>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</si>
  <si>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</si>
  <si>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</si>
  <si>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</si>
  <si>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</si>
  <si>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</si>
  <si>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</si>
  <si>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</si>
  <si>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</si>
  <si>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</si>
  <si>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</si>
  <si>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</si>
  <si>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</si>
  <si>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</si>
  <si>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</si>
  <si>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</si>
  <si>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</si>
  <si>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</si>
  <si>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</si>
  <si>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</si>
  <si>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</si>
  <si>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</si>
  <si>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</si>
  <si>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</si>
  <si>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</si>
  <si>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</si>
  <si>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</si>
  <si>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</si>
  <si>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</si>
  <si>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</si>
  <si>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</si>
  <si>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</si>
  <si>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</si>
  <si>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</si>
  <si>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</si>
  <si>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</si>
  <si>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</si>
  <si>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</si>
  <si>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</si>
  <si>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</si>
  <si>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</si>
  <si>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</si>
  <si>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</si>
  <si>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</si>
  <si>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</si>
  <si>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</si>
  <si>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</si>
  <si>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</si>
  <si>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</si>
  <si>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</si>
  <si>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</si>
  <si>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</si>
  <si>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</si>
  <si>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</si>
  <si>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</si>
  <si>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</si>
  <si>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</si>
  <si>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</si>
  <si>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</si>
  <si>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</si>
  <si>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</si>
  <si>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</si>
  <si>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</si>
  <si>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</si>
  <si>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</si>
  <si>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</si>
  <si>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</si>
  <si>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</si>
  <si>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</si>
  <si>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</si>
  <si>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</si>
  <si>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</si>
  <si>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</si>
  <si>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</si>
  <si>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</si>
  <si>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</si>
  <si>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</si>
  <si>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</si>
  <si>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</si>
  <si>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</si>
  <si>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</si>
  <si>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</si>
  <si>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</si>
  <si>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</si>
  <si>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</si>
  <si>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</si>
  <si>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</si>
  <si>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</si>
  <si>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</si>
  <si>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</si>
  <si>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</si>
  <si>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</si>
  <si>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</si>
  <si>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</si>
  <si>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</si>
  <si>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</si>
  <si>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</si>
  <si>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</si>
  <si>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</si>
  <si>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</si>
  <si>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</si>
  <si>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</si>
  <si>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</si>
  <si>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</si>
  <si>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</si>
  <si>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</si>
  <si>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</si>
  <si>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</si>
  <si>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</si>
  <si>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</si>
  <si>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</si>
  <si>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</si>
  <si>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</si>
  <si>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</si>
  <si>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</si>
  <si>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</si>
  <si>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</si>
  <si>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</si>
  <si>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</si>
  <si>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</si>
  <si>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</si>
  <si>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</si>
  <si>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</si>
  <si>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</si>
  <si>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</si>
  <si>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</si>
  <si>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</si>
  <si>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</si>
  <si>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</si>
  <si>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</si>
  <si>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</si>
  <si>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</si>
  <si>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</si>
  <si>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</si>
  <si>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</si>
  <si>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</si>
  <si>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</si>
  <si>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</si>
  <si>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</si>
  <si>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</si>
  <si>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</si>
  <si>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</si>
  <si>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</si>
  <si>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</si>
  <si>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</si>
  <si>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</si>
  <si>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</si>
  <si>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</si>
  <si>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</si>
  <si>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</si>
  <si>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</si>
  <si>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</si>
  <si>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</si>
  <si>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</si>
  <si>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</si>
  <si>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</si>
  <si>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</si>
  <si>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</si>
  <si>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</si>
  <si>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</si>
  <si>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</si>
  <si>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</si>
  <si>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</si>
  <si>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</si>
  <si>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</si>
  <si>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</si>
  <si>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</si>
  <si>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</si>
  <si>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</si>
  <si>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</si>
  <si>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</si>
  <si>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</si>
  <si>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</si>
  <si>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</si>
  <si>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</si>
  <si>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</si>
  <si>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</si>
  <si>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</si>
  <si>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</si>
  <si>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</si>
  <si>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</si>
  <si>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</si>
  <si>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</si>
  <si>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</si>
  <si>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</si>
  <si>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</si>
  <si>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</si>
  <si>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</si>
  <si>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</si>
  <si>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</si>
  <si>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</si>
  <si>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</si>
  <si>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</si>
  <si>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</si>
  <si>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</si>
  <si>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</si>
  <si>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</si>
  <si>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</si>
  <si>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</si>
  <si>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</si>
  <si>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</si>
  <si>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</si>
  <si>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</si>
  <si>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</si>
  <si>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</si>
  <si>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</si>
  <si>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</si>
  <si>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</si>
  <si>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</si>
  <si>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</si>
  <si>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</si>
  <si>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</si>
  <si>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</si>
  <si>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</si>
  <si>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</si>
  <si>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</si>
  <si>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</si>
  <si>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</si>
  <si>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</si>
  <si>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</si>
  <si>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</si>
  <si>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</si>
  <si>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</si>
  <si>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</si>
  <si>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</si>
  <si>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</si>
  <si>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</si>
  <si>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</si>
  <si>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</si>
  <si>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</si>
  <si>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</si>
  <si>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</si>
  <si>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</si>
  <si>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</si>
  <si>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</si>
  <si>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</si>
  <si>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</si>
  <si>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</si>
  <si>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</si>
  <si>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</si>
  <si>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</si>
  <si>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</si>
  <si>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</si>
  <si>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</si>
  <si>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</si>
  <si>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</si>
  <si>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</si>
  <si>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</si>
  <si>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</si>
  <si>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</si>
  <si>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</si>
  <si>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</si>
  <si>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</si>
  <si>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</si>
  <si>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</si>
  <si>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</si>
  <si>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</si>
  <si>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</si>
  <si>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</si>
  <si>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</si>
  <si>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</si>
  <si>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</si>
  <si>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</si>
  <si>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</si>
  <si>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</si>
  <si>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</si>
  <si>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</si>
  <si>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</si>
  <si>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</si>
  <si>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</si>
  <si>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</si>
  <si>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</si>
  <si>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</si>
  <si>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</si>
  <si>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</si>
  <si>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</si>
  <si>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</si>
  <si>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</si>
  <si>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</si>
  <si>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</si>
  <si>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</si>
  <si>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</si>
  <si>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</si>
  <si>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</si>
  <si>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</si>
  <si>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</si>
  <si>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</si>
  <si>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</si>
  <si>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</si>
  <si>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</si>
  <si>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</si>
  <si>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</si>
  <si>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</si>
  <si>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</si>
  <si>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</si>
  <si>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</si>
  <si>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</si>
  <si>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</si>
  <si>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</si>
  <si>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</si>
  <si>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</si>
  <si>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</si>
  <si>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</si>
  <si>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</si>
  <si>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</si>
  <si>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</si>
  <si>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</si>
  <si>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</si>
  <si>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</si>
  <si>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</si>
  <si>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</si>
  <si>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</si>
  <si>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</si>
  <si>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</si>
  <si>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</si>
  <si>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</si>
  <si>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</si>
  <si>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</si>
  <si>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</si>
  <si>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</si>
  <si>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</si>
  <si>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</si>
  <si>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</si>
  <si>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</si>
  <si>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</si>
  <si>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</si>
  <si>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</si>
  <si>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</si>
  <si>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</si>
  <si>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</si>
  <si>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</si>
  <si>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</si>
  <si>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</si>
  <si>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</si>
  <si>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</si>
  <si>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</si>
  <si>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</si>
  <si>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</si>
  <si>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</si>
  <si>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</si>
  <si>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</si>
  <si>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</si>
  <si>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</si>
  <si>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</si>
  <si>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</si>
  <si>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</si>
  <si>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</si>
  <si>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</si>
  <si>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</si>
  <si>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</si>
  <si>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</si>
  <si>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</si>
  <si>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</si>
  <si>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</si>
  <si>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</si>
  <si>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</si>
  <si>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</si>
  <si>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</si>
  <si>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</si>
  <si>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</si>
  <si>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</si>
  <si>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</si>
  <si>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</si>
  <si>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</si>
  <si>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</si>
  <si>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</si>
  <si>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</si>
  <si>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</si>
  <si>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</si>
  <si>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</si>
  <si>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</si>
  <si>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</si>
  <si>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</si>
  <si>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</si>
  <si>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</si>
  <si>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</si>
  <si>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</si>
  <si>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</si>
  <si>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</si>
  <si>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</si>
  <si>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</si>
  <si>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</si>
  <si>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</si>
  <si>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</si>
  <si>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</si>
  <si>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</si>
  <si>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</si>
  <si>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</si>
  <si>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</si>
  <si>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</si>
  <si>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</si>
  <si>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</si>
  <si>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</si>
  <si>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</si>
  <si>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</si>
  <si>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</si>
  <si>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</si>
  <si>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</si>
  <si>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</si>
  <si>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</si>
  <si>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</si>
  <si>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</si>
  <si>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</si>
  <si>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</si>
  <si>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</si>
  <si>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</si>
  <si>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</si>
  <si>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</si>
  <si>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</si>
  <si>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</si>
  <si>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</si>
  <si>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</si>
  <si>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</si>
  <si>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</si>
  <si>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</si>
  <si>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</si>
  <si>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</si>
  <si>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</si>
  <si>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</si>
  <si>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</si>
  <si>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</si>
  <si>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</si>
  <si>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</si>
  <si>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</si>
  <si>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</si>
  <si>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</si>
  <si>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</si>
  <si>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</si>
  <si>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</si>
  <si>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</si>
  <si>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</si>
  <si>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</si>
  <si>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</si>
  <si>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</si>
  <si>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</si>
  <si>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</si>
  <si>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</si>
  <si>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</si>
  <si>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</si>
  <si>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</si>
  <si>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</si>
  <si>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</si>
  <si>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</si>
  <si>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</si>
  <si>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</si>
  <si>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</si>
  <si>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</si>
  <si>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</si>
  <si>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</si>
  <si>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</si>
  <si>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</si>
  <si>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</si>
  <si>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</si>
  <si>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</si>
  <si>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</si>
  <si>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</si>
  <si>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</si>
  <si>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</si>
  <si>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</si>
  <si>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</si>
  <si>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</si>
  <si>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</si>
  <si>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</si>
  <si>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</si>
  <si>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</si>
  <si>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</si>
  <si>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</si>
  <si>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</si>
  <si>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</si>
  <si>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</si>
  <si>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</si>
  <si>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</si>
  <si>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</si>
  <si>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</si>
  <si>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</si>
  <si>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</si>
  <si>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</si>
  <si>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</si>
  <si>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</si>
  <si>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</si>
  <si>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</si>
  <si>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</si>
  <si>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</si>
  <si>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</si>
  <si>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</si>
  <si>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</si>
  <si>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</si>
  <si>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</si>
  <si>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</si>
  <si>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</si>
  <si>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</si>
  <si>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</si>
  <si>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</si>
  <si>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</si>
  <si>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</si>
  <si>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</si>
  <si>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</si>
  <si>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</si>
  <si>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</si>
  <si>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</si>
  <si>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</si>
  <si>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</si>
  <si>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</si>
  <si>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</si>
  <si>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</si>
  <si>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</si>
  <si>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</si>
  <si>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</si>
  <si>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</si>
  <si>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</si>
  <si>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</si>
  <si>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</si>
  <si>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</si>
  <si>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</si>
  <si>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</si>
  <si>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</si>
  <si>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</si>
  <si>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</si>
  <si>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</si>
  <si>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</si>
  <si>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</si>
  <si>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</si>
  <si>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</si>
  <si>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</si>
  <si>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</si>
  <si>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</si>
  <si>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</si>
  <si>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</si>
  <si>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</si>
  <si>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</si>
  <si>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</si>
  <si>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</si>
  <si>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</si>
  <si>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</si>
  <si>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</si>
  <si>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</si>
  <si>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</si>
  <si>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</si>
  <si>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</si>
  <si>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</si>
  <si>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</si>
  <si>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</si>
  <si>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</si>
  <si>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</si>
  <si>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</si>
  <si>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</si>
  <si>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</si>
  <si>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</si>
  <si>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</si>
  <si>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</si>
  <si>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</si>
  <si>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</si>
  <si>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</si>
  <si>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</si>
  <si>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</si>
  <si>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</si>
  <si>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</si>
  <si>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</si>
  <si>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</si>
  <si>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</si>
  <si>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</si>
  <si>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</si>
  <si>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</si>
  <si>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</si>
  <si>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</si>
  <si>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</si>
  <si>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</si>
  <si>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</si>
  <si>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</si>
  <si>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</si>
  <si>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</si>
  <si>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</si>
  <si>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</si>
  <si>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</si>
  <si>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</si>
  <si>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</si>
  <si>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</si>
  <si>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</si>
  <si>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</si>
  <si>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</si>
  <si>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</si>
  <si>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</si>
  <si>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</si>
  <si>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</si>
  <si>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</si>
  <si>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</si>
  <si>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</si>
  <si>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</si>
  <si>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</si>
  <si>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</si>
  <si>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</si>
  <si>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</si>
  <si>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</si>
  <si>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</si>
  <si>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</si>
  <si>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</si>
  <si>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</si>
  <si>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</si>
  <si>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</si>
  <si>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</si>
  <si>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</si>
  <si>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</si>
  <si>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</si>
  <si>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</si>
  <si>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</si>
  <si>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</si>
  <si>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</si>
  <si>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</si>
  <si>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</si>
  <si>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</si>
  <si>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</si>
  <si>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</si>
  <si>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</si>
  <si>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</si>
  <si>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</si>
  <si>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</si>
  <si>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</si>
  <si>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</si>
  <si>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</si>
  <si>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</si>
  <si>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</si>
  <si>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</si>
  <si>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</si>
  <si>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</si>
  <si>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</si>
  <si>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</si>
  <si>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</si>
  <si>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</si>
  <si>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</si>
  <si>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</si>
  <si>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</si>
  <si>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</si>
  <si>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</si>
  <si>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</si>
  <si>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</si>
  <si>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</si>
  <si>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</si>
  <si>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</si>
  <si>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</si>
  <si>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</si>
  <si>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</si>
  <si>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</si>
  <si>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</si>
  <si>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</si>
  <si>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</si>
  <si>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</si>
  <si>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</si>
  <si>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</si>
  <si>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</si>
  <si>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</si>
  <si>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</si>
  <si>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</si>
  <si>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</si>
  <si>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</si>
  <si>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</si>
  <si>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</si>
  <si>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</si>
  <si>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</si>
  <si>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</si>
  <si>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</si>
  <si>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</si>
  <si>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</si>
  <si>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</si>
  <si>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</si>
  <si>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</si>
  <si>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</si>
  <si>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</si>
  <si>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</si>
  <si>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</si>
  <si>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</si>
  <si>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</si>
  <si>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</si>
  <si>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</si>
  <si>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</si>
  <si>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</si>
  <si>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</si>
  <si>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</si>
  <si>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</si>
  <si>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</si>
  <si>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</si>
  <si>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</si>
  <si>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</si>
  <si>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</si>
  <si>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</si>
  <si>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</si>
  <si>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</si>
  <si>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</si>
  <si>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</si>
  <si>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</si>
  <si>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</si>
  <si>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</si>
  <si>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</si>
  <si>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</si>
  <si>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</si>
  <si>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</si>
  <si>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</si>
  <si>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</si>
  <si>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</si>
  <si>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</si>
  <si>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</si>
  <si>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</si>
  <si>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</si>
  <si>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</si>
  <si>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</si>
  <si>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</si>
  <si>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</si>
  <si>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</si>
  <si>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</si>
  <si>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</si>
  <si>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</si>
  <si>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</si>
  <si>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</si>
  <si>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</si>
  <si>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</si>
  <si>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</si>
  <si>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</si>
  <si>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</si>
  <si>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</si>
  <si>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</si>
  <si>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</si>
  <si>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</si>
  <si>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</si>
  <si>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</si>
  <si>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</si>
  <si>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</si>
  <si>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</si>
  <si>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</si>
  <si>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</si>
  <si>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</si>
  <si>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</si>
  <si>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</si>
  <si>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</si>
  <si>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</si>
  <si>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</si>
  <si>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</si>
  <si>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</si>
  <si>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</si>
  <si>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</si>
  <si>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</si>
  <si>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</si>
  <si>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</si>
  <si>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</si>
  <si>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</si>
  <si>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</si>
  <si>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</si>
  <si>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</si>
  <si>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</si>
  <si>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</si>
  <si>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</si>
  <si>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</si>
  <si>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</si>
  <si>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</si>
  <si>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</si>
  <si>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</si>
  <si>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</si>
  <si>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</si>
  <si>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</si>
  <si>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</si>
  <si>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</si>
  <si>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</si>
  <si>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</si>
  <si>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</si>
  <si>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</si>
  <si>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</si>
  <si>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</si>
  <si>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</si>
  <si>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</si>
  <si>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</si>
  <si>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</si>
  <si>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</si>
  <si>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</si>
  <si>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</si>
  <si>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</si>
  <si>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</si>
  <si>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</si>
  <si>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</si>
  <si>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</si>
  <si>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</si>
  <si>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</si>
  <si>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</si>
  <si>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</si>
  <si>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</si>
  <si>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</si>
  <si>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</si>
  <si>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</si>
  <si>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</si>
  <si>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</si>
  <si>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</si>
  <si>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</si>
  <si>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</si>
  <si>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</si>
  <si>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</si>
  <si>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</si>
  <si>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</si>
  <si>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</si>
  <si>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</si>
  <si>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</si>
  <si>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</si>
  <si>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</si>
  <si>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</si>
  <si>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</si>
  <si>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</si>
  <si>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</si>
  <si>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</si>
  <si>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</si>
  <si>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</si>
  <si>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</si>
  <si>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</si>
  <si>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</si>
  <si>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</si>
  <si>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</si>
  <si>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</si>
  <si>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</si>
  <si>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</si>
  <si>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</si>
  <si>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</si>
  <si>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</si>
  <si>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</si>
  <si>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</si>
  <si>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</si>
  <si>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</si>
  <si>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</si>
  <si>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</si>
  <si>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</si>
  <si>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</si>
  <si>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</si>
  <si>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</si>
  <si>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</si>
  <si>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</si>
  <si>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</si>
  <si>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</si>
  <si>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</si>
  <si>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</si>
  <si>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</si>
  <si>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</si>
  <si>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</si>
  <si>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</si>
  <si>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</si>
  <si>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</si>
  <si>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</si>
  <si>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</si>
  <si>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</si>
  <si>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</si>
  <si>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</si>
  <si>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</si>
  <si>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</si>
  <si>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</si>
  <si>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</si>
  <si>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</si>
  <si>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</si>
  <si>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</si>
  <si>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</si>
  <si>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</si>
  <si>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</si>
  <si>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</si>
  <si>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</si>
  <si>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</si>
  <si>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</si>
  <si>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</si>
  <si>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</si>
  <si>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</si>
  <si>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</si>
  <si>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</si>
  <si>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</si>
  <si>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</si>
  <si>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</si>
  <si>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</si>
  <si>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</si>
  <si>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</si>
  <si>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</si>
  <si>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</si>
  <si>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</si>
  <si>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</si>
  <si>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</si>
  <si>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</si>
  <si>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</si>
  <si>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</si>
  <si>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</si>
  <si>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</si>
  <si>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</si>
  <si>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</si>
  <si>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</si>
  <si>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</si>
  <si>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</si>
  <si>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</si>
  <si>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</si>
  <si>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</si>
  <si>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</si>
  <si>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</si>
  <si>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</si>
  <si>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</si>
  <si>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</si>
  <si>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</si>
  <si>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</si>
  <si>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</si>
  <si>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</si>
  <si>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</si>
  <si>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</si>
  <si>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</si>
  <si>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</si>
  <si>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</si>
  <si>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</si>
  <si>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</si>
  <si>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</si>
  <si>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</si>
  <si>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</si>
  <si>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</si>
  <si>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</si>
  <si>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</si>
  <si>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</si>
  <si>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</si>
  <si>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</si>
  <si>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</si>
  <si>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</si>
  <si>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</si>
  <si>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</si>
  <si>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</si>
  <si>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</si>
  <si>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</si>
  <si>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</si>
  <si>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</si>
  <si>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</si>
  <si>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</si>
  <si>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</si>
  <si>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</si>
  <si>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</si>
  <si>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</si>
  <si>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</si>
  <si>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</si>
  <si>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</si>
  <si>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</si>
  <si>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</si>
  <si>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</si>
  <si>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</si>
  <si>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</si>
  <si>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</si>
  <si>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</si>
  <si>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</si>
  <si>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</si>
  <si>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</si>
  <si>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</si>
  <si>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</si>
  <si>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</si>
  <si>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</si>
  <si>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</si>
  <si>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</si>
  <si>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</si>
  <si>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</si>
  <si>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</si>
  <si>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</si>
  <si>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</si>
  <si>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</si>
  <si>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</si>
  <si>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</si>
  <si>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</si>
  <si>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</si>
  <si>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</si>
  <si>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</si>
  <si>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</si>
  <si>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</si>
  <si>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</si>
  <si>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</si>
  <si>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</si>
  <si>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</si>
  <si>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</si>
  <si>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</si>
  <si>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</si>
  <si>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</si>
  <si>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</si>
  <si>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</si>
  <si>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</si>
  <si>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</si>
  <si>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</si>
  <si>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</si>
  <si>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</si>
  <si>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</si>
  <si>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</si>
  <si>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</si>
  <si>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</si>
  <si>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</si>
  <si>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</si>
  <si>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</si>
  <si>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</si>
  <si>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</si>
  <si>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</si>
  <si>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</si>
  <si>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</si>
  <si>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</si>
  <si>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</si>
  <si>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</si>
  <si>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</si>
  <si>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</si>
  <si>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</si>
  <si>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</si>
  <si>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</si>
  <si>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</si>
  <si>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</si>
  <si>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</si>
  <si>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</si>
  <si>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</si>
  <si>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</si>
  <si>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</si>
  <si>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</si>
  <si>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</si>
  <si>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</si>
  <si>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</si>
  <si>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</si>
  <si>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</si>
  <si>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</si>
  <si>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</si>
  <si>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</si>
  <si>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</si>
  <si>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</si>
  <si>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</si>
  <si>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</si>
  <si>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</si>
  <si>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</si>
  <si>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</si>
  <si>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</si>
  <si>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</si>
  <si>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</si>
  <si>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</si>
  <si>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</si>
  <si>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</si>
  <si>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</si>
  <si>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</si>
  <si>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</si>
  <si>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</si>
  <si>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</si>
  <si>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</si>
  <si>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</si>
  <si>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</si>
  <si>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</si>
  <si>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</si>
  <si>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</si>
  <si>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</si>
  <si>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</si>
  <si>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</si>
  <si>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</si>
  <si>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</si>
  <si>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</si>
  <si>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</si>
  <si>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</si>
  <si>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</si>
  <si>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</si>
  <si>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</si>
  <si>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</si>
  <si>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</si>
  <si>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</si>
  <si>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</si>
  <si>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</si>
  <si>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</si>
  <si>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</si>
  <si>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</si>
  <si>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</si>
  <si>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</si>
  <si>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</si>
  <si>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</si>
  <si>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</si>
  <si>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</si>
  <si>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</si>
  <si>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</si>
  <si>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</si>
  <si>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</si>
  <si>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</si>
  <si>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</si>
  <si>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</si>
  <si>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</si>
  <si>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</si>
  <si>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</si>
  <si>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</si>
  <si>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</si>
  <si>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</si>
  <si>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</si>
  <si>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</si>
  <si>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</si>
  <si>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</si>
  <si>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</si>
  <si>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</si>
  <si>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</si>
  <si>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</si>
  <si>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</si>
  <si>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</si>
  <si>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</si>
  <si>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</si>
  <si>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</si>
  <si>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</si>
  <si>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</si>
  <si>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</si>
  <si>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</si>
  <si>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</si>
  <si>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</si>
  <si>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</si>
  <si>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</si>
  <si>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</si>
  <si>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</si>
  <si>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</si>
  <si>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</si>
  <si>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</si>
  <si>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</si>
  <si>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</si>
  <si>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</si>
  <si>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</si>
  <si>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</si>
  <si>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</si>
  <si>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</si>
  <si>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</si>
  <si>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</si>
  <si>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</si>
  <si>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</si>
  <si>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</si>
  <si>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</si>
  <si>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</si>
  <si>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</si>
  <si>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</si>
  <si>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</si>
  <si>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</si>
  <si>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</si>
  <si>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</si>
  <si>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</si>
  <si>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</si>
  <si>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</si>
  <si>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</si>
  <si>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</si>
  <si>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</si>
  <si>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</si>
  <si>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</si>
  <si>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</si>
  <si>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</si>
  <si>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</si>
  <si>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</si>
  <si>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</si>
  <si>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</si>
  <si>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</si>
  <si>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</si>
  <si>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</si>
  <si>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</si>
  <si>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</si>
  <si>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</si>
  <si>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</si>
  <si>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</si>
  <si>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</si>
  <si>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</si>
  <si>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</si>
  <si>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</si>
  <si>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</si>
  <si>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</si>
  <si>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</si>
  <si>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</si>
  <si>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</si>
  <si>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</si>
  <si>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</si>
  <si>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</si>
  <si>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</si>
  <si>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</si>
  <si>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</si>
  <si>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</si>
  <si>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</si>
  <si>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</si>
  <si>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</si>
  <si>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</si>
  <si>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</si>
  <si>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</si>
  <si>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</si>
  <si>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</si>
  <si>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</si>
  <si>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</si>
  <si>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</si>
  <si>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</si>
  <si>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</si>
  <si>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</si>
  <si>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</si>
  <si>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</si>
  <si>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</si>
  <si>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</si>
  <si>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</si>
  <si>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</si>
  <si>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</si>
  <si>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</si>
  <si>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</si>
  <si>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</si>
  <si>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</si>
  <si>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</si>
  <si>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</si>
  <si>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</si>
  <si>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</si>
  <si>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</si>
  <si>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</si>
  <si>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</si>
  <si>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</si>
  <si>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</si>
  <si>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</si>
  <si>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</si>
  <si>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</si>
  <si>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</si>
  <si>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</si>
  <si>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</si>
  <si>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</si>
  <si>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</si>
  <si>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</si>
  <si>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</si>
  <si>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</si>
  <si>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</si>
  <si>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</si>
  <si>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</si>
  <si>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</si>
  <si>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</si>
  <si>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</si>
  <si>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</si>
  <si>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</si>
  <si>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</si>
  <si>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</si>
  <si>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</si>
  <si>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</si>
  <si>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</si>
  <si>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</si>
  <si>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</si>
  <si>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</si>
  <si>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</si>
  <si>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</si>
  <si>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</si>
  <si>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</si>
  <si>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</si>
  <si>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</si>
  <si>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</si>
  <si>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</si>
  <si>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</si>
  <si>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</si>
  <si>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</si>
  <si>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</si>
  <si>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</si>
  <si>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</si>
  <si>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</si>
  <si>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</si>
  <si>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</si>
  <si>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</si>
  <si>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</si>
  <si>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</si>
  <si>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</si>
  <si>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</si>
  <si>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</si>
  <si>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</si>
  <si>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</si>
  <si>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</si>
  <si>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</si>
  <si>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</si>
  <si>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</si>
  <si>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</si>
  <si>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</si>
  <si>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</si>
  <si>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</si>
  <si>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</si>
  <si>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</si>
  <si>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</si>
  <si>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</si>
  <si>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</si>
  <si>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</si>
  <si>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</si>
  <si>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</si>
  <si>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</si>
  <si>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</si>
  <si>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</si>
  <si>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</si>
  <si>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</si>
  <si>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</si>
  <si>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</si>
  <si>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</si>
  <si>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</si>
  <si>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</si>
  <si>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</si>
  <si>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</si>
  <si>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</si>
  <si>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</si>
  <si>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</si>
  <si>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</si>
  <si>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</si>
  <si>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</si>
  <si>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</si>
  <si>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</si>
  <si>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</si>
  <si>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</si>
  <si>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</si>
  <si>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</si>
  <si>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</si>
  <si>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</si>
  <si>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</si>
  <si>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</si>
  <si>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</si>
  <si>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</si>
  <si>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</si>
  <si>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</si>
  <si>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</si>
  <si>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</si>
  <si>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</si>
  <si>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</si>
  <si>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</si>
  <si>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</si>
  <si>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</si>
  <si>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</si>
  <si>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</si>
  <si>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</si>
  <si>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</si>
  <si>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</si>
  <si>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</si>
  <si>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</si>
  <si>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</si>
  <si>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</si>
  <si>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</si>
  <si>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</si>
  <si>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</si>
  <si>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</si>
  <si>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</si>
  <si>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</si>
  <si>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</si>
  <si>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</si>
  <si>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</si>
  <si>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</si>
  <si>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</si>
  <si>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</si>
  <si>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</si>
  <si>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</si>
  <si>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</si>
  <si>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</si>
  <si>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</si>
  <si>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</si>
  <si>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</si>
  <si>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</si>
  <si>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</si>
  <si>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</si>
  <si>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</si>
  <si>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</si>
  <si>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</si>
  <si>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</si>
  <si>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</si>
  <si>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</si>
  <si>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</si>
  <si>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</si>
  <si>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</si>
  <si>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</si>
  <si>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</si>
  <si>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</si>
  <si>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</si>
  <si>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</si>
  <si>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</si>
  <si>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</si>
  <si>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</si>
  <si>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</si>
  <si>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</si>
  <si>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</si>
  <si>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</si>
  <si>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</si>
  <si>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</si>
  <si>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</si>
  <si>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</si>
  <si>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</si>
  <si>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</si>
  <si>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</si>
  <si>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</si>
  <si>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</si>
  <si>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</si>
  <si>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</si>
  <si>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</si>
  <si>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</si>
  <si>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</si>
  <si>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</si>
  <si>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</si>
  <si>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</si>
  <si>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</si>
  <si>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</si>
  <si>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</si>
  <si>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</si>
  <si>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</si>
  <si>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</si>
  <si>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</si>
  <si>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</si>
  <si>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</si>
  <si>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</si>
  <si>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</si>
  <si>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</si>
  <si>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</si>
  <si>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</si>
  <si>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</si>
  <si>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</si>
  <si>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</si>
  <si>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</si>
  <si>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</si>
  <si>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</si>
  <si>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</si>
  <si>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</si>
  <si>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</si>
  <si>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</si>
  <si>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</si>
  <si>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</si>
  <si>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</si>
  <si>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</si>
  <si>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</si>
  <si>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</si>
  <si>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</si>
  <si>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</si>
  <si>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</si>
  <si>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</si>
  <si>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</si>
  <si>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</si>
  <si>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</si>
  <si>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</si>
  <si>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</si>
  <si>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</si>
  <si>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</si>
  <si>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</si>
  <si>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</si>
  <si>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</si>
  <si>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</si>
  <si>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</si>
  <si>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</si>
  <si>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</si>
  <si>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</si>
  <si>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</si>
  <si>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</si>
  <si>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</si>
  <si>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</si>
  <si>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</si>
  <si>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</si>
  <si>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</si>
  <si>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</si>
  <si>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</si>
  <si>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</si>
  <si>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</si>
  <si>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</si>
  <si>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</si>
  <si>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</si>
  <si>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</si>
  <si>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</si>
  <si>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</si>
  <si>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</si>
  <si>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</si>
  <si>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</si>
  <si>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</si>
  <si>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</si>
  <si>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</si>
  <si>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</si>
  <si>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</si>
  <si>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</si>
  <si>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</si>
  <si>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</si>
  <si>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</si>
  <si>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</si>
  <si>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</si>
  <si>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</si>
  <si>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</si>
  <si>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</si>
  <si>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</si>
  <si>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</si>
  <si>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</si>
  <si>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</si>
  <si>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</si>
  <si>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</si>
  <si>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</si>
  <si>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</si>
  <si>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</si>
  <si>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</si>
  <si>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</si>
  <si>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</si>
  <si>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</si>
  <si>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</si>
  <si>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</si>
  <si>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</si>
  <si>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</si>
  <si>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</si>
  <si>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</si>
  <si>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</si>
  <si>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</si>
  <si>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</si>
  <si>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</si>
  <si>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</si>
  <si>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</si>
  <si>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</si>
  <si>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</si>
  <si>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</si>
  <si>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</si>
  <si>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</si>
  <si>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</si>
  <si>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</si>
  <si>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</si>
  <si>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</si>
  <si>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</si>
  <si>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</si>
  <si>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</si>
  <si>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</si>
  <si>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</si>
  <si>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</si>
  <si>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</si>
  <si>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</si>
  <si>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</si>
  <si>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</si>
  <si>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</si>
  <si>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</si>
  <si>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</si>
  <si>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</si>
  <si>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</si>
  <si>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</si>
  <si>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</si>
  <si>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</si>
  <si>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</si>
  <si>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</si>
  <si>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</si>
  <si>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</si>
  <si>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</si>
  <si>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</si>
  <si>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</si>
  <si>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</si>
  <si>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</si>
  <si>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</si>
  <si>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</si>
  <si>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</si>
  <si>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</si>
  <si>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</si>
  <si>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</si>
  <si>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</si>
  <si>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</si>
  <si>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</si>
  <si>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</si>
  <si>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</si>
  <si>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</si>
  <si>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</si>
  <si>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</si>
  <si>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</si>
  <si>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</si>
  <si>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</si>
  <si>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</si>
  <si>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</si>
  <si>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</si>
  <si>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</si>
  <si>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</si>
  <si>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</si>
  <si>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</si>
  <si>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</si>
  <si>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</si>
  <si>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</si>
  <si>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</si>
  <si>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</si>
  <si>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</si>
  <si>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</si>
  <si>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</si>
  <si>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</si>
  <si>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</si>
  <si>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</si>
  <si>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</si>
  <si>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</si>
  <si>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</si>
  <si>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</si>
  <si>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</si>
  <si>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</si>
  <si>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</si>
  <si>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</si>
  <si>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</si>
  <si>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</si>
  <si>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</si>
  <si>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</si>
  <si>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</si>
  <si>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</si>
  <si>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</si>
  <si>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</si>
  <si>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</si>
  <si>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</si>
  <si>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</si>
  <si>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</si>
  <si>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</si>
  <si>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</si>
  <si>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</si>
  <si>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</si>
  <si>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</si>
  <si>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</si>
  <si>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</si>
  <si>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</si>
  <si>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</si>
  <si>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</si>
  <si>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</si>
  <si>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</si>
  <si>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</si>
  <si>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</si>
  <si>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</si>
  <si>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</si>
  <si>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</si>
  <si>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</si>
  <si>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</si>
  <si>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</si>
  <si>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</si>
  <si>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</si>
  <si>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</si>
  <si>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</si>
  <si>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</si>
  <si>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</si>
  <si>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</si>
  <si>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</si>
  <si>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</si>
  <si>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</si>
  <si>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</si>
  <si>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</si>
  <si>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</si>
  <si>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</si>
  <si>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</si>
  <si>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</si>
  <si>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</si>
  <si>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</si>
  <si>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</si>
  <si>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</si>
  <si>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</si>
  <si>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</si>
  <si>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</si>
  <si>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</si>
  <si>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</si>
  <si>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</si>
  <si>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</si>
  <si>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</si>
  <si>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</si>
  <si>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</si>
  <si>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</si>
  <si>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</si>
  <si>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</si>
  <si>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</si>
  <si>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</si>
  <si>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</si>
  <si>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</si>
  <si>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</si>
  <si>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</si>
  <si>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</si>
  <si>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</si>
  <si>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</si>
  <si>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</si>
  <si>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</si>
  <si>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</si>
  <si>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</si>
  <si>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</si>
  <si>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</si>
  <si>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</si>
  <si>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</si>
  <si>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</si>
  <si>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</si>
  <si>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</si>
  <si>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</si>
  <si>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</si>
  <si>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</si>
  <si>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</si>
  <si>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</si>
  <si>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</si>
  <si>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</si>
  <si>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</si>
  <si>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</si>
  <si>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</si>
  <si>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</si>
  <si>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</si>
  <si>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</si>
  <si>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</si>
  <si>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</si>
  <si>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</si>
  <si>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</si>
  <si>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</si>
  <si>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</si>
  <si>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</si>
  <si>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</si>
  <si>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</si>
  <si>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</si>
  <si>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</si>
  <si>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</si>
  <si>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</si>
  <si>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</si>
  <si>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</si>
  <si>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</si>
  <si>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</si>
  <si>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</si>
  <si>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</si>
  <si>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</si>
  <si>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</si>
  <si>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</si>
  <si>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</si>
  <si>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</si>
  <si>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</si>
  <si>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</si>
  <si>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</si>
  <si>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</si>
  <si>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</si>
  <si>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</si>
  <si>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</si>
  <si>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</si>
  <si>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</si>
  <si>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</si>
  <si>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</si>
  <si>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</si>
  <si>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</si>
  <si>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</si>
  <si>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</si>
  <si>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</si>
  <si>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</si>
  <si>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</si>
  <si>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</si>
  <si>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</si>
  <si>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</si>
  <si>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</si>
  <si>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</si>
  <si>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</si>
  <si>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</si>
  <si>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</si>
  <si>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</si>
  <si>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</si>
  <si>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</si>
  <si>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</si>
  <si>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</si>
  <si>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</si>
  <si>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</si>
  <si>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</si>
  <si>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</si>
  <si>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</si>
  <si>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</si>
  <si>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</si>
  <si>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</si>
  <si>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</si>
  <si>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</si>
  <si>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</si>
  <si>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</si>
  <si>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</si>
  <si>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</si>
  <si>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</si>
  <si>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</si>
  <si>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</si>
  <si>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</si>
  <si>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</si>
  <si>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</si>
  <si>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</si>
  <si>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</si>
  <si>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</si>
  <si>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</si>
  <si>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</si>
  <si>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</si>
  <si>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</si>
  <si>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</si>
  <si>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</si>
  <si>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</si>
  <si>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</si>
  <si>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</si>
  <si>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</si>
  <si>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</si>
  <si>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</si>
  <si>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</si>
  <si>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</si>
  <si>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</si>
  <si>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</si>
  <si>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</si>
  <si>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</si>
  <si>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</si>
  <si>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</si>
  <si>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</si>
  <si>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</si>
  <si>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</si>
  <si>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</si>
  <si>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</si>
  <si>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</si>
  <si>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</si>
  <si>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</si>
  <si>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</si>
  <si>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</si>
  <si>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</si>
  <si>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</si>
  <si>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</si>
  <si>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</si>
  <si>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</si>
  <si>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</si>
  <si>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</si>
  <si>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</si>
  <si>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</si>
  <si>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</si>
  <si>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</si>
  <si>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</si>
  <si>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</si>
  <si>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</si>
  <si>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</si>
  <si>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</si>
  <si>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</si>
  <si>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</si>
  <si>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</si>
  <si>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</si>
  <si>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</si>
  <si>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</si>
  <si>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</si>
  <si>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</si>
  <si>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</si>
  <si>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</si>
  <si>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</si>
  <si>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</si>
  <si>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</si>
  <si>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</si>
  <si>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</si>
  <si>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</si>
  <si>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</si>
  <si>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</si>
  <si>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</si>
  <si>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</si>
  <si>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</si>
  <si>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</si>
  <si>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</si>
  <si>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</si>
  <si>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</si>
  <si>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</si>
  <si>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</si>
  <si>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</si>
  <si>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</si>
  <si>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</si>
  <si>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</si>
  <si>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</si>
  <si>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</si>
  <si>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</si>
  <si>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</si>
  <si>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</si>
  <si>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</si>
  <si>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</si>
  <si>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</si>
  <si>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</si>
  <si>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</si>
  <si>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</si>
  <si>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</si>
  <si>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</si>
  <si>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</si>
  <si>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</si>
  <si>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</si>
  <si>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</si>
  <si>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</si>
  <si>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</si>
  <si>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</si>
  <si>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</si>
  <si>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</si>
  <si>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</si>
  <si>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</si>
  <si>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</si>
  <si>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</si>
  <si>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</si>
  <si>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</si>
  <si>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</si>
  <si>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</si>
  <si>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</si>
  <si>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</si>
  <si>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</si>
  <si>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</si>
  <si>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</si>
  <si>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</si>
  <si>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</si>
  <si>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</si>
  <si>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</si>
  <si>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</si>
  <si>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</si>
  <si>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</si>
  <si>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</si>
  <si>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</si>
  <si>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</si>
  <si>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</si>
  <si>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</si>
  <si>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</si>
  <si>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</si>
  <si>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</si>
  <si>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</si>
  <si>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</si>
  <si>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</si>
  <si>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</si>
  <si>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</si>
  <si>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</si>
  <si>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</si>
  <si>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</si>
  <si>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</si>
  <si>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</si>
  <si>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</si>
  <si>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</si>
  <si>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</si>
  <si>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</si>
  <si>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</si>
  <si>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</si>
  <si>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</si>
  <si>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</si>
  <si>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</si>
  <si>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</si>
  <si>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</si>
  <si>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</si>
  <si>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</si>
  <si>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</si>
  <si>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</si>
  <si>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</si>
  <si>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</si>
  <si>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</si>
  <si>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</si>
  <si>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</si>
  <si>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Approved Site located in Armaco</t>
  </si>
  <si>
    <t>PCM-20251020-00000537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</si>
  <si>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</si>
  <si>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</si>
  <si>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</si>
  <si>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</si>
  <si>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</si>
  <si>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</si>
  <si>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</si>
  <si>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</si>
  <si>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</si>
  <si>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</si>
  <si>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</si>
  <si>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</si>
  <si>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</si>
  <si>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</si>
  <si>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</si>
  <si>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</si>
  <si>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</si>
  <si>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</si>
  <si>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</si>
  <si>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</si>
  <si>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</si>
  <si>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</si>
  <si>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</si>
  <si>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</si>
  <si>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</si>
  <si>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</si>
  <si>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</si>
  <si>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</si>
  <si>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</si>
  <si>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</si>
  <si>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</si>
  <si>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</si>
  <si>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</si>
  <si>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</si>
  <si>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</si>
  <si>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</si>
  <si>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</si>
  <si>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</si>
  <si>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</si>
  <si>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</si>
  <si>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</si>
  <si>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</si>
  <si>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</si>
  <si>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</si>
  <si>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</si>
  <si>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</si>
  <si>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</si>
  <si>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</si>
  <si>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</si>
  <si>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</si>
  <si>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</si>
  <si>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</si>
  <si>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</si>
  <si>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</si>
  <si>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</si>
  <si>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</si>
  <si>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</si>
  <si>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</si>
  <si>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</si>
  <si>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</si>
  <si>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</si>
  <si>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</si>
  <si>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</si>
  <si>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</si>
  <si>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</si>
  <si>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</si>
  <si>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</si>
  <si>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</si>
  <si>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</si>
  <si>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</si>
  <si>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</si>
  <si>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</si>
  <si>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</si>
  <si>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</si>
  <si>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</si>
  <si>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</si>
  <si>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</si>
  <si>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</si>
  <si>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</si>
  <si>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</si>
  <si>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</si>
  <si>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</si>
  <si>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</si>
  <si>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</si>
  <si>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</si>
  <si>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</si>
  <si>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</si>
  <si>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</si>
  <si>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</si>
  <si>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PCM-20251020-00000538</t>
  </si>
  <si>
    <t>18 KM</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</si>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</sst>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7" totalsRowShown="0" headerRowDxfId="157" dataDxfId="156" headerRowBorderDxfId="154" tableBorderDxfId="155" totalsRowBorderDxfId="153">
  <autoFilter ref="A1:CJ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D9" sqref="D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287.36623657407472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6.8709240740718087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0.25874814814596903</v>
      </c>
      <c r="H4" s="138">
        <v>45950.050844907404</v>
      </c>
      <c r="I4" s="136" t="str">
        <f>IFERROR(VLOOKUP(D4,DB!A:F,6,0),"")</f>
        <v>SCECO</v>
      </c>
      <c r="J4" s="136" t="str">
        <f>IFERROR(VLOOKUP(D4,DB!A:G,7,0),"")</f>
        <v>Dead</v>
      </c>
      <c r="K4" s="140" t="s">
        <v>38969</v>
      </c>
      <c r="L4" s="141" t="str">
        <f>IFERROR(VLOOKUP(D4,DB!A:I,9,0),"")</f>
        <v>Latis</v>
      </c>
      <c r="M4" s="67"/>
    </row>
    <row r="5" spans="1:15" ht="15" customHeight="1">
      <c r="A5" s="135" t="s">
        <v>38970</v>
      </c>
      <c r="B5" s="136" t="str">
        <f>IFERROR(VLOOKUP(D5,DB!A:K,11,0),"")</f>
        <v>R1</v>
      </c>
      <c r="C5" s="136">
        <v>1</v>
      </c>
      <c r="D5" s="136" t="s">
        <v>21534</v>
      </c>
      <c r="E5" s="137" t="s">
        <v>38964</v>
      </c>
      <c r="F5" s="138">
        <v>45950.275879629633</v>
      </c>
      <c r="G5" s="139">
        <f ca="1">IFERROR(NOW()-F5,"")</f>
        <v>3.8782870367867872E-2</v>
      </c>
      <c r="H5" s="138">
        <v>45950.269942129627</v>
      </c>
      <c r="I5" s="136" t="str">
        <f>IFERROR(VLOOKUP(D5,DB!A:F,6,0),"")</f>
        <v>Generator-DG</v>
      </c>
      <c r="J5" s="136" t="str">
        <f>IFERROR(VLOOKUP(D5,DB!A:G,7,0),"")</f>
        <v>Vandalized</v>
      </c>
      <c r="K5" s="140" t="s">
        <v>38971</v>
      </c>
      <c r="L5" s="141" t="str">
        <f>IFERROR(VLOOKUP(D5,DB!A:I,9,0),"")</f>
        <v>Latis</v>
      </c>
      <c r="M5" s="67"/>
    </row>
    <row r="6" spans="1:15" ht="15" customHeight="1">
      <c r="A6" s="135"/>
      <c r="B6" s="136" t="str">
        <f>IFERROR(VLOOKUP(D6,DB!A:K,11,0),"")</f>
        <v/>
      </c>
      <c r="C6" s="136"/>
      <c r="D6" s="136"/>
      <c r="E6" s="137"/>
      <c r="F6" s="138"/>
      <c r="G6" s="139">
        <f ca="1">IFERROR(NOW()-F6,"")</f>
        <v>45950.314662500001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45950.314662500001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45950.314662500001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45950.314662500001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45950.314662500001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45950.314662500001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45950.314662500001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45950.314662500001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45950.314662500001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45950.314662500001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45950.314662500001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45950.314662500001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45950.314662500001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45950.314662500001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45950.314662500001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45950.314662500001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45950.314662500001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45950.314662500001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45950.314662500001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45950.314662500001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45950.314662500001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45950.314662500001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45950.314662500001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45950.314662500001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45950.314662500001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45950.314662500001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45950.314662500001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45950.314662500001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45950.314662500001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45950.314662500001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45950.314662500001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45950.314662500001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45950.314662500001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45950.314662500001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45950.314662500001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45950.314662500001</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45950.314662500001</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45950.314662500001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45950.314662500001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45950.314662500001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45950.314662500001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45950.314662500001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45950.314662500001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45950.314662500001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45950.314662500001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45950.314662500001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45950.314662500001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45950.314662500001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45950.314662500001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45950.314662500001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45950.314662500001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45950.314662500001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45950.314662500001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45950.314662500001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45950.314662500001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45950.314662500001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45950.314662500001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45950.314662500001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45950.314662500001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45950.314662500001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45950.314662500001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45950.314662500001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45950.314662500001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45950.314662500001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45950.314662500001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45950.314662500001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45950.314662500001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45950.314662500001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45950.314662500001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45950.314662500001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45950.314662500001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45950.314662500001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45950.314662500001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45950.314662500001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45950.314662500001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45950.314662500001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45950.314662500001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45950.314662500001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45950.314662500001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45950.314662500001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45950.314662500001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45950.314662500001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45950.314662500001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45950.314662500001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45950.314662500001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45950.314662500001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45950.314662500001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45950.314662500001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45950.314662500001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45950.314662500001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45950.314662500001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45950.314662500001</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45950.314662500001</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38972</v>
      </c>
      <c r="N1" s="91" t="s">
        <v>38973</v>
      </c>
      <c r="O1" s="91" t="s">
        <v>38974</v>
      </c>
      <c r="P1" s="91" t="s">
        <v>38975</v>
      </c>
      <c r="Q1" s="91" t="s">
        <v>38976</v>
      </c>
      <c r="R1" s="91" t="s">
        <v>38977</v>
      </c>
      <c r="S1" s="91" t="s">
        <v>38978</v>
      </c>
      <c r="T1" s="91" t="s">
        <v>38979</v>
      </c>
      <c r="U1" s="91" t="s">
        <v>38980</v>
      </c>
      <c r="V1" s="91" t="s">
        <v>38981</v>
      </c>
      <c r="W1" s="91" t="s">
        <v>38982</v>
      </c>
      <c r="X1" s="91" t="s">
        <v>38983</v>
      </c>
      <c r="Y1" s="91" t="s">
        <v>38984</v>
      </c>
      <c r="Z1" s="91" t="s">
        <v>38985</v>
      </c>
      <c r="AA1" s="91" t="s">
        <v>38986</v>
      </c>
      <c r="AB1" s="91" t="s">
        <v>38987</v>
      </c>
      <c r="AC1" s="91" t="s">
        <v>38988</v>
      </c>
      <c r="AD1" s="91" t="s">
        <v>38989</v>
      </c>
      <c r="AE1" s="91" t="s">
        <v>38990</v>
      </c>
      <c r="AF1" s="91" t="s">
        <v>38991</v>
      </c>
      <c r="AG1" s="91" t="s">
        <v>38992</v>
      </c>
      <c r="AH1" s="91" t="s">
        <v>38993</v>
      </c>
      <c r="AI1" s="91" t="s">
        <v>38994</v>
      </c>
      <c r="AJ1" s="91" t="s">
        <v>38995</v>
      </c>
      <c r="AK1" s="91" t="s">
        <v>38996</v>
      </c>
      <c r="AL1" s="91" t="s">
        <v>38997</v>
      </c>
      <c r="AM1" s="91" t="s">
        <v>38998</v>
      </c>
      <c r="AN1" s="91" t="s">
        <v>38999</v>
      </c>
      <c r="AO1" s="91" t="s">
        <v>39000</v>
      </c>
      <c r="AP1" s="91" t="s">
        <v>39001</v>
      </c>
      <c r="AQ1" s="91" t="s">
        <v>39002</v>
      </c>
      <c r="AR1" s="91" t="s">
        <v>39003</v>
      </c>
      <c r="AS1" s="91" t="s">
        <v>39004</v>
      </c>
      <c r="AT1" s="91" t="s">
        <v>39005</v>
      </c>
      <c r="AU1" s="91" t="s">
        <v>39006</v>
      </c>
      <c r="AV1" s="91" t="s">
        <v>39007</v>
      </c>
      <c r="AW1" s="91" t="s">
        <v>39008</v>
      </c>
      <c r="AX1" s="91" t="s">
        <v>39009</v>
      </c>
      <c r="AY1" s="91" t="s">
        <v>39010</v>
      </c>
      <c r="AZ1" s="91" t="s">
        <v>39011</v>
      </c>
      <c r="BA1" s="91" t="s">
        <v>39012</v>
      </c>
      <c r="BB1" s="91" t="s">
        <v>39013</v>
      </c>
      <c r="BC1" s="91" t="s">
        <v>39014</v>
      </c>
      <c r="BD1" s="91" t="s">
        <v>39015</v>
      </c>
      <c r="BE1" s="91" t="s">
        <v>39016</v>
      </c>
      <c r="BF1" s="91" t="s">
        <v>39017</v>
      </c>
      <c r="BG1" s="91" t="s">
        <v>39018</v>
      </c>
      <c r="BH1" s="91" t="s">
        <v>39019</v>
      </c>
      <c r="BI1" s="91" t="s">
        <v>39020</v>
      </c>
      <c r="BJ1" s="91" t="s">
        <v>39021</v>
      </c>
      <c r="BK1" s="91" t="s">
        <v>39022</v>
      </c>
      <c r="BL1" s="91" t="s">
        <v>39023</v>
      </c>
      <c r="BM1" s="91" t="s">
        <v>39024</v>
      </c>
      <c r="BN1" s="91" t="s">
        <v>39025</v>
      </c>
      <c r="BO1" s="91" t="s">
        <v>39026</v>
      </c>
      <c r="BP1" s="91" t="s">
        <v>39027</v>
      </c>
      <c r="BQ1" s="91" t="s">
        <v>39028</v>
      </c>
      <c r="BR1" s="91" t="s">
        <v>39029</v>
      </c>
      <c r="BS1" s="91" t="s">
        <v>39030</v>
      </c>
      <c r="BT1" s="91" t="s">
        <v>39031</v>
      </c>
      <c r="BU1" s="91" t="s">
        <v>39032</v>
      </c>
      <c r="BV1" s="91" t="s">
        <v>39033</v>
      </c>
      <c r="BW1" s="91" t="s">
        <v>39034</v>
      </c>
      <c r="BX1" s="91" t="s">
        <v>39035</v>
      </c>
      <c r="BY1" s="91" t="s">
        <v>39036</v>
      </c>
      <c r="BZ1" s="91" t="s">
        <v>39037</v>
      </c>
      <c r="CA1" s="91" t="s">
        <v>39038</v>
      </c>
      <c r="CB1" s="91" t="s">
        <v>39039</v>
      </c>
      <c r="CC1" s="91" t="s">
        <v>39040</v>
      </c>
      <c r="CD1" s="91" t="s">
        <v>39041</v>
      </c>
      <c r="CE1" s="91" t="s">
        <v>39042</v>
      </c>
      <c r="CF1" s="91" t="s">
        <v>39043</v>
      </c>
      <c r="CG1" s="91" t="s">
        <v>39044</v>
      </c>
      <c r="CH1" s="91" t="s">
        <v>39045</v>
      </c>
      <c r="CI1" s="91" t="s">
        <v>39046</v>
      </c>
      <c r="CJ1" s="91" t="s">
        <v>39047</v>
      </c>
    </row>
    <row r="2" spans="1:88" s="71" customFormat="1" ht="31.5" customHeight="1">
      <c r="A2" s="64" t="s">
        <v>39048</v>
      </c>
      <c r="B2" s="64" t="s">
        <v>27</v>
      </c>
      <c r="C2" s="64">
        <v>1</v>
      </c>
      <c r="D2" s="64" t="s">
        <v>19278</v>
      </c>
      <c r="E2" s="88" t="s">
        <v>39049</v>
      </c>
      <c r="F2" s="77">
        <v>45322.056979166664</v>
      </c>
      <c r="G2" s="78" t="s">
        <v>39050</v>
      </c>
      <c r="H2" s="90">
        <v>45322.050729166665</v>
      </c>
      <c r="I2" s="64" t="s">
        <v>83</v>
      </c>
      <c r="J2" s="64" t="s">
        <v>65</v>
      </c>
      <c r="K2" s="89"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143.58757916666946</v>
      </c>
      <c r="H3" s="77">
        <v>45791.543067129627</v>
      </c>
      <c r="I3" s="64" t="str">
        <f>IFERROR(VLOOKUP(D3,DB!A:F,6,0),"")</f>
        <v>SCECO</v>
      </c>
      <c r="J3" s="64" t="str">
        <f>IFERROR(VLOOKUP(D3,DB!A:G,7,0),"")</f>
        <v>No BB Shifted</v>
      </c>
      <c r="K3" s="89"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8" t="s">
        <v>38964</v>
      </c>
      <c r="F4" s="77">
        <v>45824.999837962961</v>
      </c>
      <c r="G4" s="78">
        <f ca="1">IFERROR(NOW()-F4,"-")</f>
        <v>125.31482453703939</v>
      </c>
      <c r="H4" s="77">
        <v>45824.993587962963</v>
      </c>
      <c r="I4" s="64" t="str">
        <f>IFERROR(VLOOKUP(D4,DB!A:F,6,0),"")</f>
        <v>Generator-SG</v>
      </c>
      <c r="J4" s="64" t="str">
        <f>IFERROR(VLOOKUP(D4,DB!A:G,7,0),"")</f>
        <v>Good</v>
      </c>
      <c r="K4" s="89"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39056</v>
      </c>
      <c r="B5" s="18" t="str">
        <f>IFERROR(VLOOKUP(D5,DB!A:K,11,0),"")</f>
        <v>R2</v>
      </c>
      <c r="C5" s="18">
        <v>2</v>
      </c>
      <c r="D5" s="18" t="s">
        <v>17684</v>
      </c>
      <c r="E5" s="116" t="s">
        <v>38964</v>
      </c>
      <c r="F5" s="90">
        <v>45944.495775462965</v>
      </c>
      <c r="G5" s="118">
        <f ca="1">IFERROR(NOW()-F5,"-")</f>
        <v>5.8188870370358927</v>
      </c>
      <c r="H5" s="117">
        <v>45937.721967592595</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39058</v>
      </c>
      <c r="B6" s="18" t="str">
        <f>IFERROR(VLOOKUP(D6,DB!A:K,11,0),"")</f>
        <v>R2</v>
      </c>
      <c r="C6" s="18">
        <v>4</v>
      </c>
      <c r="D6" s="18" t="s">
        <v>18755</v>
      </c>
      <c r="E6" s="116" t="s">
        <v>38964</v>
      </c>
      <c r="F6" s="117">
        <v>45949.901180555556</v>
      </c>
      <c r="G6" s="118">
        <f ca="1">IFERROR(NOW()-F6,"-")</f>
        <v>0.41348194444435649</v>
      </c>
      <c r="H6" s="117">
        <v>45949.894236111111</v>
      </c>
      <c r="I6" s="18" t="str">
        <f>IFERROR(VLOOKUP(D6,DB!A:F,6,0),"")</f>
        <v>SCECO</v>
      </c>
      <c r="J6" s="18" t="str">
        <f>IFERROR(VLOOKUP(D6,DB!A:G,7,0),"")</f>
        <v>Dead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39060</v>
      </c>
      <c r="B7" s="18" t="str">
        <f>IFERROR(VLOOKUP(D7,DB!A:K,11,0),"")</f>
        <v>R2</v>
      </c>
      <c r="C7" s="18">
        <v>2</v>
      </c>
      <c r="D7" s="18" t="s">
        <v>16283</v>
      </c>
      <c r="E7" s="116" t="s">
        <v>38964</v>
      </c>
      <c r="F7" s="117">
        <v>45950.277175925927</v>
      </c>
      <c r="G7" s="118">
        <f ca="1">IFERROR(NOW()-F7,"-")</f>
        <v>3.7486574074137025E-2</v>
      </c>
      <c r="H7" s="117">
        <v>45950.268148148149</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45950.314662500001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45950.314662500001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45950.314662500001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45950.314662500001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45950.314662500001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45950.314662500001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45950.314662500001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45950.314662500001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45950.314662500001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45950.314662500001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45950.314662500001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45950.314662500001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45950.314662500001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45950.314662500001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45950.314662500001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45950.314662500001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45950.314662500001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45950.314662500001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45950.314662500001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45950.314662500001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45950.314662500001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45950.314662500001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45950.314662500001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45950.314662500001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45950.314662500001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45950.314662500001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45950.314662500001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45950.314662500001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45950.314662500001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45950.314662500001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45950.314662500001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45950.314662500001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45950.314662500001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45950.314662500001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45950.314662500001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45950.314662500001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45950.314662500001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45950.314662500001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45950.314662500001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45950.314662500001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45950.314662500001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45950.314662500001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45950.314662500001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45950.314662500001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45950.314662500001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45950.314662500001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45950.314662500001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45950.314662500001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45950.314662500001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45950.314662500001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45950.314662500001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45950.314662500001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45950.314662500001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45950.314662500001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45950.314662500001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45950.314662500001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45950.314662500001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45950.314662500001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45950.314662500001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45950.314662500001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45950.314662500001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45950.314662500001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45950.314662500001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45950.314662500001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45950.314662500001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45950.314662500001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45950.314662500001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45950.314662500001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45950.314662500001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45950.314662500001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45950.314662500001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45950.314662500001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45950.314662500001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45950.314662500001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45950.314662500001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45950.314662500001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45950.314662500001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45950.314662500001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45950.314662500001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45950.314662500001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sheetData>
  <dataValidations count="2">
    <dataValidation allowBlank="1" showInputMessage="1" showErrorMessage="1" sqref="E1" xr:uid="{4D935161-CDD3-4592-B877-3FB59C99E142}"/>
    <dataValidation type="list" allowBlank="1" showInputMessage="1" showErrorMessage="1" sqref="E3:E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45950.314662500001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45950.314662500001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45950.314662500001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45950.314662500001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45950.314662500001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45950.314662500001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45950.314662500001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45950.314662500001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45950.314662500001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45950.314662500001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45950.314662500001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45950.314662500001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45950.314662500001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45950.314662500001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45950.314662500001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45950.314662500001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45950.314662500001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45950.314662500001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45950.314662500001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45950.314662500001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45950.314662500001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45950.314662500001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45950.314662500001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45950.314662500001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45950.314662500001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45950.314662500001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45950.314662500001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45950.314662500001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45950.314662500001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45950.314662500001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45950.314662500001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45950.314662500001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45950.314662500001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45950.314662500001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45950.314662500001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45950.314662500001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45950.314662500001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45950.314662500001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45950.314662500001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45950.314662500001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45950.314662500001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45950.314662500001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45950.314662500001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45950.314662500001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45950.314662500001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45950.314662500001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45950.314662500001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45950.314662500001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45950.314662500001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45950.314662500001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45950.314662500001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45950.314662500001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45950.314662500001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45950.314662500001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45950.314662500001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45950.314662500001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45950.314662500001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45950.314662500001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45950.314662500001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45950.314662500001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45950.314662500001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45950.314662500001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45950.314662500001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45950.314662500001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45950.314662500001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45950.314662500001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45950.314662500001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45950.314662500001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45950.314662500001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45950.314662500001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45950.314662500001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45950.314662500001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45950.314662500001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45950.314662500001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45950.314662500001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45950.314662500001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45950.314662500001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45950.314662500001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45950.314662500001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45950.314662500001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45950.314662500001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45950.314662500001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45950.314662500001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45950.314662500001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45950.314662500001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45950.314662500001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45950.314662500001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45950.314662500001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45950.314662500001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45950.314662500001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45950.314662500001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45950.314662500001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45950.314662500001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45950.314662500001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45950.314662500001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45950.314662500001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45950.314662500001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45950.314662500001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45950.314662500001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45950.314662500001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45950.314662500001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45950.314662500001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45950.314662500001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45950.314662500001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45950.314662500001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45950.314662500001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45950.314662500001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45950.314662500001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45950.314662500001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45950.314662500001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45950.314662500001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45950.314662500001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45950.314662500001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45950.314662500001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45950.314662500001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45950.314662500001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45950.314662500001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45950.314662500001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45950.314662500001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45950.314662500001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45950.314662500001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45950.314662500001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45950.314662500001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45950.314662500001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45950.314662500001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45950.314662500001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45950.314662500001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45950.314662500001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45950.314662500001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45950.314662500001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45950.314662500001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45950.314662500001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45950.314662500001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45950.314662500001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45950.314662500001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45950.314662500001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45950.314662500001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45950.314662500001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45950.314662500001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45950.314662500001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45950.314662500001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45950.314662500001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45950.314662500001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45950.314662500001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45950.314662500001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45950.314662500001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45950.314662500001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45950.314662500001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45950.314662500001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45950.314662500001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45950.314662500001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45950.314662500001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45950.314662500001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45950.314662500001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45950.314662500001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45950.314662500001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45950.314662500001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45950.314662500001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45950.314662500001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45950.314662500001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45950.314662500001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45950.314662500001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45950.314662500001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45950.314662500001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45950.314662500001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45950.314662500001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45950.314662500001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45950.314662500001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45950.314662500001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45950.314662500001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45950.314662500001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45950.314662500001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45950.314662500001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45950.314662500001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45950.314662500001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45950.314662500001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45950.314662500001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45950.314662500001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45950.314662500001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45950.314662500001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45950.314662500001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45950.314662500001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45950.314662500001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45950.314662500001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45950.314662500001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45950.314662500001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45950.314662500001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45950.314662500001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45950.314662500001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45950.314662500001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45950.314662500001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45950.314662500001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45950.314662500001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45950.314662500001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45950.314662500001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45950.314662500001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45950.314662500001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45950.314662500001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45950.314662500001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45950.314662500001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45950.314662500001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45950.314662500001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45950.314662500001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45950.314662500001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45950.314662500001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45950.314662500001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45950.314662500001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45950.314662500001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45950.314662500001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45950.314662500001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45950.314662500001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45950.314662500001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45950.314662500001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45950.314662500001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45950.314662500001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45950.314662500001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45950.314662500001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45950.314662500001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45950.314662500001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45950.314662500001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45950.314662500001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45950.314662500001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45950.314662500001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45950.314662500001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45950.314662500001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45950.314662500001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45950.314662500001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45950.314662500001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45950.314662500001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45950.314662500001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45950.314662500001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45950.314662500001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45950.314662500001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45950.314662500001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45950.314662500001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45950.314662500001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45950.314662500001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45950.314662500001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45950.314662500001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45950.314662500001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45950.314662500001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45950.314662500001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45950.314662500001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45950.314662500001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45950.314662500001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45950.314662500001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45950.314662500001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45950.314662500001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45950.314662500001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45950.314662500001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45950.314662500001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45950.314662500001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45950.314662500001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45950.314662500001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45950.314662500001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45950.314662500001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45950.314662500001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45950.314662500001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45950.314662500001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45950.314662500001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45950.314662500001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45950.314662500001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45950.314662500001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45950.314662500001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45950.314662500001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45950.314662500001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45950.314662500001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45950.314662500001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45950.314662500001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45950.314662500001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45950.314662500001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45950.314662500001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45950.314662500001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45950.314662500001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45950.314662500001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45950.314662500001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45950.314662500001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45950.314662500001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45950.314662500001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45950.314662500001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45950.314662500001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45950.314662500001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45950.314662500001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45950.314662500001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45950.314662500001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45950.314662500001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45950.314662500001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45950.314662500001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45950.314662500001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45950.314662500001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45950.314662500001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45950.314662500001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45950.314662500001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45950.314662500001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45950.314662500001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45950.314662500001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45950.314662500001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45950.314662500001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45950.314662500001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45950.314662500001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45950.314662500001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45950.314662500001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45950.314662500001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45950.314662500001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45950.314662500001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45950.314662500001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45950.314662500001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45950.314662500001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45950.314662500001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45950.314662500001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45950.314662500001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45950.314662500001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45950.314662500001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45950.314662500001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45950.314662500001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45950.314662500001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45950.314662500001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45950.314662500001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45950.314662500001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45950.314662500001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45950.314662500001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45950.314662500001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45950.314662500001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45950.314662500001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45950.314662500001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45950.314662500001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45950.314662500001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45950.314662500001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45950.314662500001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45950.314662500001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45950.314662500001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45950.314662500001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45950.314662500001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45950.314662500001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45950.314662500001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45950.314662500001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45950.314662500001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45950.314662500001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45950.314662500001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45950.314662500001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45950.314662500001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45950.314662500001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45950.314662500001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45950.314662500001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45950.314662500001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45950.314662500001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45950.314662500001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45950.314662500001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45950.314662500001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45950.314662500001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45950.314662500001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45950.314662500001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45950.314662500001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45950.314662500001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45950.314662500001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45950.314662500001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45950.314662500001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45950.314662500001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45950.314662500001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45950.314662500001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45950.314662500001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45950.314662500001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45950.314662500001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45950.314662500001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45950.314662500001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45950.314662500001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45950.314662500001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45950.314662500001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45950.314662500001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45950.314662500001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45950.314662500001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45950.314662500001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45950.314662500001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45950.314662500001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45950.314662500001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45950.314662500001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45950.314662500001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45950.314662500001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45950.314662500001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45950.314662500001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45950.314662500001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45950.314662500001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45950.314662500001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45950.314662500001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45950.314662500001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45950.314662500001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45950.314662500001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45950.314662500001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45950.314662500001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45950.314662500001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45950.314662500001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45950.314662500001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45950.314662500001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45950.314662500001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45950.314662500001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45950.314662500001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45950.314662500001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45950.314662500001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45950.314662500001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45950.314662500001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45950.314662500001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45950.314662500001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45950.314662500001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45950.314662500001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45950.314662500001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45950.314662500001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45950.314662500001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45950.314662500001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45950.314662500001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45950.314662500001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45950.314662500001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45950.314662500001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45950.314662500001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45950.314662500001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45950.314662500001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45950.314662500001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45950.314662500001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45950.314662500001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45950.314662500001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45950.314662500001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45950.314662500001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45950.314662500001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45950.314662500001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45950.314662500001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45950.314662500001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45950.314662500001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45950.314662500001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45950.314662500001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45950.314662500001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45950.314662500001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45950.314662500001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45950.314662500001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45950.314662500001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45950.314662500001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45950.314662500001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45950.314662500001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45950.314662500001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45950.314662500001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45950.314662500001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45950.314662500001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45950.314662500001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45950.314662500001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45950.314662500001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45950.314662500001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45950.314662500001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45950.314662500001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45950.314662500001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45950.314662500001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45950.314662500001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45950.314662500001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45950.314662500001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45950.314662500001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45950.314662500001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45950.314662500001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45950.314662500001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45950.314662500001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45950.314662500001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45950.314662500001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45950.314662500001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45950.314662500001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45950.314662500001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45950.314662500001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45950.314662500001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45950.314662500001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45950.314662500001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45950.314662500001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45950.314662500001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45950.314662500001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45950.314662500001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45950.314662500001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45950.314662500001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45950.314662500001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45950.314662500001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45950.314662500001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45950.314662500001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45950.314662500001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45950.314662500001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45950.314662500001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45950.314662500001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45950.314662500001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45950.314662500001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45950.314662500001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45950.314662500001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45950.314662500001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45950.314662500001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45950.314662500001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45950.314662500001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45950.314662500001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45950.314662500001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45950.314662500001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45950.314662500001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45950.314662500001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45950.314662500001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45950.314662500001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45950.314662500001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45950.314662500001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45950.314662500001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45950.314662500001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45950.314662500001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45950.314662500001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45950.314662500001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45950.314662500001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45950.314662500001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45950.314662500001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45950.314662500001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45950.314662500001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45950.314662500001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45950.314662500001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45950.314662500001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45950.314662500001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45950.314662500001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45950.314662500001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45950.314662500001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45950.314662500001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45950.314662500001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45950.314662500001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45950.314662500001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45950.314662500001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45950.314662500001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45950.314662500001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45950.314662500001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45950.314662500001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45950.314662500001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45950.314662500001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45950.314662500001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45950.314662500001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45950.314662500001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45950.314662500001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45950.314662500001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45950.314662500001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45950.314662500001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45950.314662500001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45950.314662500001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45950.314662500001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45950.314662500001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45950.314662500001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45950.314662500001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45950.314662500001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45950.314662500001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45950.314662500001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45950.314662500001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45950.314662500001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45950.314662500001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45950.314662500001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45950.314662500001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45950.314662500001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45950.314662500001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45950.314662500001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45950.314662500001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45950.314662500001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45950.314662500001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45950.314662500001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45950.314662500001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45950.314662500001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45950.314662500001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45950.314662500001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45950.314662500001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45950.314662500001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45950.314662500001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45950.314662500001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45950.314662500001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45950.314662500001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45950.314662500001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45950.314662500001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45950.314662500001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45950.314662500001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45950.314662500001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45950.314662500001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45950.314662500001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45950.314662500001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45950.314662500001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45950.314662500001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45950.314662500001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45950.314662500001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45950.314662500001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45950.314662500001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45950.314662500001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45950.314662500001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45950.314662500001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45950.314662500001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45950.314662500001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45950.314662500001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45950.314662500001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45950.314662500001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45950.314662500001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45950.314662500001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45950.314662500001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45950.314662500001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45950.314662500001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45950.314662500001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45950.314662500001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45950.314662500001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45950.314662500001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45950.314662500001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45950.314662500001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45950.314662500001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45950.314662500001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45950.314662500001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45950.314662500001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45950.314662500001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45950.314662500001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45950.314662500001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45950.314662500001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45950.314662500001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45950.314662500001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45950.314662500001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45950.314662500001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45950.314662500001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45950.314662500001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45950.314662500001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45950.314662500001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45950.314662500001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45950.314662500001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45950.314662500001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45950.314662500001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45950.314662500001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45950.314662500001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45950.314662500001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45950.314662500001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45950.314662500001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45950.314662500001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45950.314662500001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45950.314662500001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45950.314662500001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45950.314662500001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45950.314662500001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45950.314662500001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45950.314662500001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45950.314662500001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45950.314662500001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45950.314662500001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45950.314662500001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45950.314662500001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45950.314662500001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45950.314662500001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45950.314662500001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45950.314662500001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45950.314662500001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45950.314662500001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45950.314662500001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45950.314662500001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45950.314662500001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45950.314662500001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45950.314662500001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45950.314662500001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45950.314662500001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45950.314662500001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45950.314662500001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45950.314662500001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45950.314662500001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45950.314662500001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45950.314662500001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45950.314662500001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45950.314662500001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45950.314662500001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45950.314662500001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45950.314662500001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45950.314662500001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45950.314662500001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45950.314662500001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45950.314662500001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45950.314662500001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45950.314662500001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45950.314662500001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45950.314662500001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45950.314662500001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45950.314662500001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45950.314662500001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45950.314662500001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45950.314662500001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45950.314662500001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45950.314662500001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45950.314662500001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45950.314662500001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45950.314662500001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45950.314662500001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45950.314662500001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45950.314662500001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45950.314662500001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45950.314662500001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45950.314662500001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45950.314662500001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45950.314662500001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45950.314662500001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45950.314662500001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45950.314662500001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45950.314662500001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45950.314662500001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45950.314662500001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45950.314662500001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45950.314662500001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45950.314662500001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45950.314662500001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45950.314662500001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45950.314662500001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45950.314662500001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45950.314662500001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45950.314662500001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45950.314662500001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45950.314662500001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45950.314662500001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45950.314662500001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45950.314662500001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45950.314662500001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45950.314662500001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45950.314662500001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45950.314662500001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45950.314662500001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45950.314662500001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45950.314662500001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45950.314662500001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45950.314662500001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45950.314662500001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45950.314662500001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45950.314662500001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45950.314662500001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45950.314662500001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45950.314662500001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45950.314662500001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45950.314662500001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45950.314662500001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45950.314662500001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45950.314662500001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45950.314662500001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45950.314662500001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45950.314662500001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45950.314662500001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45950.314662500001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45950.314662500001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45950.314662500001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45950.314662500001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45950.314662500001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45950.314662500001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45950.314662500001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45950.314662500001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45950.314662500001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45950.314662500001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45950.314662500001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45950.314662500001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45950.314662500001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45950.314662500001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45950.314662500001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45950.314662500001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45950.314662500001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45950.314662500001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45950.314662500001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45950.314662500001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45950.314662500001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45950.314662500001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45950.314662500001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45950.314662500001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45950.314662500001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45950.314662500001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45950.314662500001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45950.314662500001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45950.314662500001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45950.314662500001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45950.314662500001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45950.314662500001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45950.314662500001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45950.314662500001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45950.314662500001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45950.314662500001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45950.314662500001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45950.314662500001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45950.314662500001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45950.314662500001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45950.314662500001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45950.314662500001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45950.314662500001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45950.314662500001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45950.314662500001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45950.314662500001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45950.314662500001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45950.314662500001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45950.314662500001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45950.314662500001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45950.314662500001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45950.314662500001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45950.314662500001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45950.314662500001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45950.314662500001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45950.314662500001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45950.314662500001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45950.314662500001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45950.314662500001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45950.314662500001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45950.314662500001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45950.314662500001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45950.314662500001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45950.314662500001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45950.314662500001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45950.314662500001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45950.314662500001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45950.314662500001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45950.314662500001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45950.314662500001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45950.314662500001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45950.314662500001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45950.314662500001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45950.314662500001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45950.314662500001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45950.314662500001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45950.314662500001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45950.314662500001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45950.314662500001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45950.314662500001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45950.314662500001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45950.314662500001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45950.314662500001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45950.314662500001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45950.314662500001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45950.314662500001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45950.314662500001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45950.314662500001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45950.314662500001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45950.314662500001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45950.314662500001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45950.314662500001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45950.314662500001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45950.314662500001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45950.314662500001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45950.314662500001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45950.314662500001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45950.314662500001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45950.314662500001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45950.314662500001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45950.314662500001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45950.314662500001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45950.314662500001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45950.314662500001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45950.314662500001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45950.314662500001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45950.314662500001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45950.314662500001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45950.314662500001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45950.314662500001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45950.314662500001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45950.314662500001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45950.314662500001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45950.314662500001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45950.314662500001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45950.314662500001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45950.314662500001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45950.314662500001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45950.314662500001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45950.314662500001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45950.314662500001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45950.314662500001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45950.314662500001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45950.314662500001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45950.314662500001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45950.314662500001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45950.314662500001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45950.314662500001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45950.314662500001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45950.314662500001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45950.314662500001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45950.314662500001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45950.314662500001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45950.314662500001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45950.314662500001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45950.314662500001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45950.314662500001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45950.314662500001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45950.314662500001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45950.314662500001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45950.314662500001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45950.314662500001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45950.314662500001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45950.314662500001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45950.314662500001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45950.314662500001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45950.314662500001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45950.314662500001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45950.314662500001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45950.314662500001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45950.314662500001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45950.314662500001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45950.314662500001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45950.314662500001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45950.314662500001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45950.314662500001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45950.314662500001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45950.314662500001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45950.314662500001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45950.314662500001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45950.314662500001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45950.314662500001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45950.314662500001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45950.314662500001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45950.314662500001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45950.314662500001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45950.314662500001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45950.314662500001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45950.314662500001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45950.314662500001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45950.314662500001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45950.314662500001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45950.314662500001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45950.314662500001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45950.314662500001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45950.314662500001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45950.314662500001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45950.314662500001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45950.314662500001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45950.314662500001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45950.314662500001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45950.314662500001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45950.314662500001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45950.314662500001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45950.314662500001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45950.314662500001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45950.314662500001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45950.314662500001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45950.314662500001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45950.314662500001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45950.314662500001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45950.314662500001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45950.314662500001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45950.314662500001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45950.314662500001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45950.314662500001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45950.314662500001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45950.314662500001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45950.314662500001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45950.314662500001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45950.314662500001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45950.314662500001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45950.314662500001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45950.314662500001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45950.314662500001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45950.314662500001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45950.314662500001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45950.314662500001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45950.314662500001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45950.314662500001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45950.314662500001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45950.314662500001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45950.314662500001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45950.314662500001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45950.314662500001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45950.314662500001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45950.314662500001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45950.314662500001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45950.314662500001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45950.314662500001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45950.314662500001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45950.314662500001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45950.314662500001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45950.314662500001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45950.314662500001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45950.314662500001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45950.314662500001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45950.314662500001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45950.314662500001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45950.314662500001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45950.314662500001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45950.314662500001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45950.314662500001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45950.314662500001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45950.314662500001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45950.314662500001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45950.314662500001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45950.314662500001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45950.314662500001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45950.314662500001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45950.314662500001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45950.314662500001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45950.314662500001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45950.314662500001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45950.314662500001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45950.314662500001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45950.314662500001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45950.314662500001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45950.314662500001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45950.314662500001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45950.314662500001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45950.314662500001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45950.314662500001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45950.314662500001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45950.314662500001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45950.314662500001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45950.314662500001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45950.314662500001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45950.314662500001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45950.314662500001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45950.314662500001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45950.314662500001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45950.314662500001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45950.314662500001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45950.314662500001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45950.314662500001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45950.314662500001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45950.314662500001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45950.314662500001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45950.314662500001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45950.314662500001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45950.314662500001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45950.314662500001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45950.314662500001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45950.314662500001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45950.314662500001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45950.314662500001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45950.314662500001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45950.314662500001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45950.314662500001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45950.314662500001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45950.314662500001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45950.314662500001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45950.314662500001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45950.314662500001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45950.314662500001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45950.314662500001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45950.314662500001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45950.314662500001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45950.314662500001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45950.314662500001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45950.314662500001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45950.314662500001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45950.314662500001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45950.314662500001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45950.314662500001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45950.314662500001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45950.314662500001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45950.314662500001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45950.314662500001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45950.314662500001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45950.314662500001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45950.314662500001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45950.314662500001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45950.314662500001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45950.314662500001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45950.314662500001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45950.314662500001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45950.314662500001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45950.314662500001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45950.314662500001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45950.314662500001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45950.314662500001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45950.314662500001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45950.314662500001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45950.314662500001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45950.314662500001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45950.314662500001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45950.314662500001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45950.314662500001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45950.314662500001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45950.314662500001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45950.314662500001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45950.314662500001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45950.314662500001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45950.314662500001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45950.314662500001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45950.314662500001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45950.314662500001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45950.314662500001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45950.314662500001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45950.314662500001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45950.314662500001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45950.314662500001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45950.314662500001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45950.314662500001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45950.314662500001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45950.314662500001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45950.314662500001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45950.314662500001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45950.314662500001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45950.314662500001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45950.314662500001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45950.314662500001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45950.314662500001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45950.314662500001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45950.314662500001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45950.314662500001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45950.314662500001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45950.314662500001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45950.314662500001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45950.314662500001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45950.314662500001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45950.314662500001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45950.314662500001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45950.314662500001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45950.314662500001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45950.314662500001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45950.314662500001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45950.314662500001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45950.314662500001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45950.314662500001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45950.314662500001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45950.314662500001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45950.314662500001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45950.314662500001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45950.314662500001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45950.314662500001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45950.314662500001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45950.314662500001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45950.314662500001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45950.314662500001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45950.314662500001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45950.314662500001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45950.314662500001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45950.314662500001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45950.314662500001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45950.314662500001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45950.314662500001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45950.314662500001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45950.314662500001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45950.314662500001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45950.314662500001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45950.314662500001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45950.314662500001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45950.314662500001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45950.314662500001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45950.314662500001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45950.314662500001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45950.314662500001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45950.314662500001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45950.314662500001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45950.314662500001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45950.314662500001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45950.314662500001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45950.314662500001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45950.314662500001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45950.314662500001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45950.314662500001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45950.314662500001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45950.314662500001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45950.314662500001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45950.314662500001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45950.314662500001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45950.314662500001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45950.314662500001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45950.314662500001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45950.314662500001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45950.314662500001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45950.314662500001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45950.314662500001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45950.314662500001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45950.314662500001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45950.314662500001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45950.314662500001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45950.314662500001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45950.314662500001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39062</v>
      </c>
      <c r="B2" s="98" t="str">
        <f>IFERROR(VLOOKUP(D2,DB!A:K,11,0),"")</f>
        <v>R4</v>
      </c>
      <c r="C2" s="99">
        <v>1</v>
      </c>
      <c r="D2" s="95" t="s">
        <v>35082</v>
      </c>
      <c r="E2" s="100" t="s">
        <v>38964</v>
      </c>
      <c r="F2" s="101">
        <v>45703.480717592596</v>
      </c>
      <c r="G2" s="102">
        <f ca="1">IFERROR(NOW()-F2,"")</f>
        <v>246.83394490740466</v>
      </c>
      <c r="H2" s="101">
        <v>45703.474768518521</v>
      </c>
      <c r="I2" s="98" t="str">
        <f>IFERROR(VLOOKUP(D2,DB!A:F,6,0),"")</f>
        <v>SCECO</v>
      </c>
      <c r="J2" s="98" t="str">
        <f>IFERROR(VLOOKUP(D2,DB!A:G,7,0),"")</f>
        <v>Dead</v>
      </c>
      <c r="K2" s="103" t="s">
        <v>39063</v>
      </c>
      <c r="L2" s="95" t="str">
        <f>IFERROR(VLOOKUP(D2,DB!A:I,9,0),"")</f>
        <v>Latis</v>
      </c>
    </row>
    <row r="3" spans="1:16" ht="15" customHeight="1">
      <c r="A3" s="121" t="s">
        <v>39064</v>
      </c>
      <c r="B3" s="121" t="str">
        <f>IFERROR(VLOOKUP(D3,DB!A:K,11,0),"")</f>
        <v>R4</v>
      </c>
      <c r="C3" s="122">
        <v>2</v>
      </c>
      <c r="D3" s="123" t="s">
        <v>23873</v>
      </c>
      <c r="E3" s="100" t="s">
        <v>38964</v>
      </c>
      <c r="F3" s="125">
        <v>45950.11383101852</v>
      </c>
      <c r="G3" s="126">
        <f ca="1">IFERROR(NOW()-F3,"")</f>
        <v>0.2008314814811456</v>
      </c>
      <c r="H3" s="125">
        <v>45950.102280092593</v>
      </c>
      <c r="I3" s="121" t="str">
        <f>IFERROR(VLOOKUP(D3,DB!A:F,6,0),"")</f>
        <v>SCECO</v>
      </c>
      <c r="J3" s="121" t="str">
        <f>IFERROR(VLOOKUP(D3,DB!A:G,7,0),"")</f>
        <v>Dead+Vandalized</v>
      </c>
      <c r="K3" s="127" t="s">
        <v>39065</v>
      </c>
      <c r="L3" s="123" t="str">
        <f>IFERROR(VLOOKUP(D3,DB!A:I,9,0),"")</f>
        <v>Latis</v>
      </c>
    </row>
    <row r="4" spans="1:16" ht="15" customHeight="1">
      <c r="A4" s="121"/>
      <c r="B4" s="121" t="str">
        <f>IFERROR(VLOOKUP(D4,DB!A:K,11,0),"")</f>
        <v/>
      </c>
      <c r="C4" s="122"/>
      <c r="D4" s="123"/>
      <c r="E4" s="100"/>
      <c r="F4" s="125"/>
      <c r="G4" s="126">
        <f ca="1">IFERROR(NOW()-F4,"")</f>
        <v>45950.314662500001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45950.314662500001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45950.314662500001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45950.314662500001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45950.314662500001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45950.314662500001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45950.314662500001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45950.314662500001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45950.314662500001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45950.314662500001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45950.314662500001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45950.314662500001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45950.314662500001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45950.314662500001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45950.314662500001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45950.314662500001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45950.314662500001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45950.314662500001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45950.314662500001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45950.314662500001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45950.314662500001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45950.314662500001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45950.314662500001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45950.314662500001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45950.314662500001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45950.314662500001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45950.314662500001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45950.314662500001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45950.314662500001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45950.314662500001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45950.314662500001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45950.314662500001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45950.314662500001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45950.314662500001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45950.314662500001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45950.314662500001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45950.314662500001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45950.314662500001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45950.314662500001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45950.314662500001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45950.314662500001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45950.314662500001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45950.314662500001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45950.314662500001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45950.314662500001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45950.314662500001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45950.314662500001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45950.314662500001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45950.314662500001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45950.314662500001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45950.314662500001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45950.314662500001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45950.314662500001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45950.314662500001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45950.314662500001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45950.314662500001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45950.314662500001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45950.314662500001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45950.314662500001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45950.314662500001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45950.314662500001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45950.314662500001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45950.314662500001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45950.314662500001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45950.314662500001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45950.314662500001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45950.314662500001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45950.314662500001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45950.314662500001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45950.314662500001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45950.314662500001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45950.314662500001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45950.314662500001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45950.314662500001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45950.314662500001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45950.314662500001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45950.314662500001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45950.314662500001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45950.314662500001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45950.314662500001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45950.314662500001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45950.314662500001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45950.314662500001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45950.314662500001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45950.314662500001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45950.314662500001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45950.314662500001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45950.314662500001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45950.314662500001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45950.314662500001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45950.314662500001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45950.314662500001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45950.314662500001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45950.314662500001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45950.314662500001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45950.314662500001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45950.314662500001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45950.314662500001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45950.314662500001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45950.314662500001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45950.314662500001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45950.314662500001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45950.314662500001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45950.314662500001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45950.314662500001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45950.314662500001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45950.314662500001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45950.314662500001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45950.314662500001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45950.314662500001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45950.314662500001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45950.314662500001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45950.314662500001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45950.314662500001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45950.314662500001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45950.314662500001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45950.314662500001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45950.314662500001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45950.314662500001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45950.314662500001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45950.314662500001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45950.314662500001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45950.314662500001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45950.314662500001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45950.314662500001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45950.314662500001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45950.314662500001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45950.314662500001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45950.314662500001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45950.314662500001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45950.314662500001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45950.314662500001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45950.314662500001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45950.314662500001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45950.314662500001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45950.314662500001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45950.314662500001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45950.314662500001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45950.314662500001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45950.314662500001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45950.314662500001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45950.314662500001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45950.314662500001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45950.314662500001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45950.314662500001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45950.314662500001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45950.314662500001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45950.314662500001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45950.314662500001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45950.314662500001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45950.314662500001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45950.314662500001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45950.314662500001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45950.314662500001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45950.314662500001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45950.314662500001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45950.314662500001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45950.314662500001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45950.314662500001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45950.314662500001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45950.314662500001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45950.314662500001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45950.314662500001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45950.314662500001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45950.314662500001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45950.314662500001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45950.314662500001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45950.314662500001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45950.314662500001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45950.314662500001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45950.314662500001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45950.314662500001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45950.314662500001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45950.314662500001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45950.314662500001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45950.314662500001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45950.314662500001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45950.314662500001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45950.314662500001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45950.314662500001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45950.314662500001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45950.314662500001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45950.314662500001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45950.314662500001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45950.314662500001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45950.314662500001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45950.314662500001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45950.314662500001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45950.314662500001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45950.314662500001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45950.314662500001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45950.314662500001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45950.314662500001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45950.314662500001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45950.314662500001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45950.314662500001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45950.314662500001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45950.314662500001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45950.314662500001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45950.314662500001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45950.314662500001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45950.314662500001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45950.314662500001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45950.314662500001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45950.314662500001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45950.314662500001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45950.314662500001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45950.314662500001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45950.314662500001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45950.314662500001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45950.314662500001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45950.314662500001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45950.314662500001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45950.314662500001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45950.314662500001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45950.314662500001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45950.314662500001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45950.314662500001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45950.314662500001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45950.314662500001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45950.314662500001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45950.314662500001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45950.314662500001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45950.314662500001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45950.314662500001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45950.314662500001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45950.314662500001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45950.314662500001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45950.314662500001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45950.314662500001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45950.314662500001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45950.314662500001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45950.314662500001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45950.314662500001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45950.314662500001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45950.314662500001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45950.314662500001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45950.314662500001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45950.314662500001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45950.314662500001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45950.314662500001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45950.314662500001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45950.314662500001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45950.314662500001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45950.314662500001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45950.314662500001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45950.314662500001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45950.314662500001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45950.314662500001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45950.314662500001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45950.314662500001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45950.314662500001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45950.314662500001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45950.314662500001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45950.314662500001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45950.314662500001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45950.314662500001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45950.314662500001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45950.314662500001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45950.314662500001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45950.314662500001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45950.314662500001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45950.314662500001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45950.314662500001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45950.314662500001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45950.314662500001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45950.314662500001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45950.314662500001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45950.314662500001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45950.314662500001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45950.314662500001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45950.314662500001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45950.314662500001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45950.314662500001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45950.314662500001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45950.314662500001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45950.314662500001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45950.314662500001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45950.314662500001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45950.314662500001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45950.314662500001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45950.314662500001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45950.314662500001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45950.314662500001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45950.314662500001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45950.314662500001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45950.314662500001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45950.314662500001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45950.314662500001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45950.314662500001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45950.314662500001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45950.314662500001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45950.314662500001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45950.314662500001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45950.314662500001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45950.314662500001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45950.314662500001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45950.314662500001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45950.314662500001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45950.314662500001</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45950.314662500001</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tabSelected="1" workbookViewId="0">
      <selection activeCell="D8" sqref="D8"/>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39066</v>
      </c>
      <c r="B2" s="37" t="str">
        <f>IFERROR(VLOOKUP(D2,DB!A:K,11,0),"")</f>
        <v>R5</v>
      </c>
      <c r="C2" s="37">
        <v>3</v>
      </c>
      <c r="D2" s="120" t="s">
        <v>36000</v>
      </c>
      <c r="E2" s="37" t="s">
        <v>38964</v>
      </c>
      <c r="F2" s="38">
        <v>45891.832060185188</v>
      </c>
      <c r="G2" s="146">
        <f ca="1">IFERROR(NOW()-F2,"")</f>
        <v>58.482602314812539</v>
      </c>
      <c r="H2" s="38">
        <v>45891.790393518517</v>
      </c>
      <c r="I2" s="37" t="str">
        <f>IFERROR(VLOOKUP(D2,DB!A:F,6,0),"")</f>
        <v>Generator-SG</v>
      </c>
      <c r="J2" s="37" t="str">
        <f>IFERROR(VLOOKUP(D2,DB!A:G,7,0),"")</f>
        <v>Vandalized</v>
      </c>
      <c r="K2" s="37" t="s">
        <v>39067</v>
      </c>
      <c r="L2" s="37" t="str">
        <f>IFERROR(VLOOKUP(D2,DB!A:I,9,0),"")</f>
        <v>Latis</v>
      </c>
      <c r="M2" s="119"/>
    </row>
    <row r="3" spans="1:13" ht="30.75">
      <c r="A3" s="37" t="s">
        <v>39068</v>
      </c>
      <c r="B3" s="37" t="str">
        <f>IFERROR(VLOOKUP(D3,DB!A:K,11,0),"")</f>
        <v>R5</v>
      </c>
      <c r="C3" s="37">
        <v>1</v>
      </c>
      <c r="D3" s="37" t="s">
        <v>31295</v>
      </c>
      <c r="E3" s="37" t="s">
        <v>39049</v>
      </c>
      <c r="F3" s="38">
        <v>45926.188877314817</v>
      </c>
      <c r="G3" s="146">
        <f t="shared" ref="G3" ca="1" si="0">IFERROR(NOW()-F3,"")</f>
        <v>24.125785185184213</v>
      </c>
      <c r="H3" s="38">
        <v>45926.158159722225</v>
      </c>
      <c r="I3" s="37" t="str">
        <f>IFERROR(VLOOKUP(D3,DB!A:F,6,0),"")</f>
        <v>SCECO</v>
      </c>
      <c r="J3" s="37" t="str">
        <f>IFERROR(VLOOKUP(D3,DB!A:G,7,0),"")</f>
        <v>Good</v>
      </c>
      <c r="K3" s="37" t="s">
        <v>39069</v>
      </c>
      <c r="L3" s="37" t="str">
        <f>IFERROR(VLOOKUP(D3,DB!A:I,9,0),"")</f>
        <v>Latis</v>
      </c>
      <c r="M3" s="119"/>
    </row>
    <row r="4" spans="1:13" ht="30.75">
      <c r="A4" s="37" t="s">
        <v>39070</v>
      </c>
      <c r="B4" s="37" t="str">
        <f>IFERROR(VLOOKUP(D4,DB!A:K,11,0),"")</f>
        <v>R5</v>
      </c>
      <c r="C4" s="37">
        <v>2</v>
      </c>
      <c r="D4" s="37" t="s">
        <v>31159</v>
      </c>
      <c r="E4" s="37" t="s">
        <v>38964</v>
      </c>
      <c r="F4" s="38">
        <v>45944.771574074075</v>
      </c>
      <c r="G4" s="39">
        <f t="shared" ref="G4" ca="1" si="1">IFERROR(NOW()-F4,"")</f>
        <v>5.5430884259258164</v>
      </c>
      <c r="H4" s="38">
        <v>45944.676192129627</v>
      </c>
      <c r="I4" s="37" t="str">
        <f>IFERROR(VLOOKUP(D4,DB!A:F,6,0),"")</f>
        <v>SCECO</v>
      </c>
      <c r="J4" s="37" t="str">
        <f>IFERROR(VLOOKUP(D4,DB!A:G,7,0),"")</f>
        <v>Dead</v>
      </c>
      <c r="K4" s="37" t="s">
        <v>39071</v>
      </c>
      <c r="L4" s="37" t="str">
        <f>IFERROR(VLOOKUP(D4,DB!A:I,9,0),"")</f>
        <v>Latis</v>
      </c>
    </row>
    <row r="5" spans="1:13" ht="30.75">
      <c r="A5" s="159" t="s">
        <v>39072</v>
      </c>
      <c r="B5" s="159" t="str">
        <f>IFERROR(VLOOKUP(D5,DB!A:K,11,0),"")</f>
        <v>R5</v>
      </c>
      <c r="C5" s="159">
        <v>1</v>
      </c>
      <c r="D5" s="159" t="s">
        <v>34747</v>
      </c>
      <c r="E5" s="159" t="s">
        <v>39049</v>
      </c>
      <c r="F5" s="160">
        <v>45948.661111111112</v>
      </c>
      <c r="G5" s="161">
        <f ca="1">IFERROR(NOW()-F5,"")</f>
        <v>1.6535513888884452</v>
      </c>
      <c r="H5" s="160">
        <v>45948.661111111112</v>
      </c>
      <c r="I5" s="159" t="str">
        <f>IFERROR(VLOOKUP(D5,DB!A:F,6,0),"")</f>
        <v>SCECO</v>
      </c>
      <c r="J5" s="159" t="str">
        <f>IFERROR(VLOOKUP(D5,DB!A:G,7,0),"")</f>
        <v>Dead</v>
      </c>
      <c r="K5" s="159" t="s">
        <v>39073</v>
      </c>
      <c r="L5" s="159" t="str">
        <f>IFERROR(VLOOKUP(D5,DB!A:I,9,0),"")</f>
        <v>Latis</v>
      </c>
    </row>
    <row r="6" spans="1:13" ht="15">
      <c r="A6" s="159"/>
      <c r="B6" s="159" t="str">
        <f>IFERROR(VLOOKUP(D6,DB!A:K,11,0),"")</f>
        <v/>
      </c>
      <c r="C6" s="159"/>
      <c r="D6" s="159"/>
      <c r="E6" s="159"/>
      <c r="F6" s="160"/>
      <c r="G6" s="161">
        <f ca="1">IFERROR(NOW()-F6,"")</f>
        <v>45950.314662500001</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45950.314662500001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45950.314662500001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45950.314662500001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45950.314662500001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45950.314662500001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45950.314662500001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45950.314662500001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45950.314662500001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45950.314662500001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45950.314662500001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45950.314662500001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45950.314662500001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45950.314662500001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45950.314662500001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45950.314662500001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45950.314662500001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45950.314662500001</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45950.314662500001</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45950.314662500001</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45950.314662500001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45950.314662500001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45950.314662500001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45950.314662500001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45950.314662500001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45950.314662500001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45950.314662500001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45950.314662500001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45950.314662500001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45950.314662500001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45950.314662500001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45950.314662500001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45950.314662500001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45950.314662500001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45950.314662500001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45950.314662500001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45950.314662500001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45950.314662500001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45950.314662500001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45950.314662500001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45950.314662500001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45950.314662500001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45950.314662500001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45950.314662500001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45950.314662500001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45950.314662500001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45950.314662500001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45950.314662500001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45950.314662500001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45950.314662500001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45950.314662500001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45950.314662500001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45950.314662500001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45950.314662500001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45950.314662500001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45950.314662500001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45950.314662500001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45950.314662500001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45950.314662500001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45950.314662500001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45950.314662500001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45950.314662500001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45950.314662500001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45950.314662500001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45950.314662500001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45950.314662500001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45950.314662500001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45950.314662500001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45950.314662500001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45950.314662500001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45950.314662500001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45950.314662500001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45950.314662500001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45950.314662500001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45950.314662500001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45950.314662500001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45950.314662500001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45950.314662500001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45950.314662500001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45950.314662500001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45950.314662500001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45950.314662500001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45950.314662500001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45950.314662500001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45950.314662500001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45950.314662500001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45950.314662500001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45950.314662500001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45950.314662500001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45950.314662500001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45950.314662500001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45950.314662500001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45950.314662500001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45950.314662500001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45950.314662500001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45950.314662500001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45950.314662500001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45950.314662500001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45950.314662500001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45950.314662500001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45950.314662500001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45950.314662500001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45950.314662500001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45950.314662500001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45950.314662500001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45950.314662500001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45950.314662500001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45950.314662500001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45950.314662500001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45950.314662500001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45950.314662500001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45950.314662500001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45950.314662500001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45950.314662500001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45950.314662500001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45950.314662500001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45950.314662500001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45950.314662500001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45950.314662500001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45950.314662500001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45950.314662500001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45950.314662500001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45950.314662500001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45950.314662500001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45950.314662500001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45950.314662500001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45950.314662500001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45950.314662500001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45950.314662500001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45950.314662500001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45950.314662500001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45950.314662500001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45950.314662500001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45950.314662500001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45950.314662500001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45950.314662500001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45950.314662500001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45950.314662500001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45950.314662500001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45950.314662500001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45950.314662500001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45950.314662500001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45950.314662500001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45950.314662500001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45950.314662500001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45950.314662500001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45950.314662500001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45950.314662500001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45950.314662500001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45950.314662500001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45950.314662500001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45950.314662500001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45950.314662500001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45950.314662500001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45950.314662500001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45950.314662500001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45950.314662500001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45950.314662500001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45950.314662500001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45950.314662500001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45950.314662500001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45950.314662500001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45950.314662500001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45950.314662500001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45950.314662500001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45950.314662500001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45950.314662500001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45950.314662500001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45950.314662500001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45950.314662500001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45950.314662500001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45950.314662500001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45950.314662500001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45950.314662500001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45950.314662500001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45950.314662500001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45950.314662500001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45950.314662500001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45950.314662500001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45950.314662500001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45950.314662500001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45950.314662500001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45950.314662500001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45950.314662500001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45950.314662500001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45950.314662500001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45950.314662500001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45950.314662500001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45950.314662500001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45950.314662500001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45950.314662500001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45950.314662500001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45950.314662500001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45950.314662500001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45950.314662500001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45950.314662500001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45950.314662500001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45950.314662500001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45950.314662500001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45950.314662500001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45950.314662500001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45950.314662500001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45950.314662500001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45950.314662500001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45950.314662500001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45950.314662500001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45950.314662500001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45950.314662500001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45950.314662500001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45950.314662500001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45950.314662500001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45950.314662500001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45950.314662500001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45950.314662500001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45950.314662500001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45950.314662500001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45950.314662500001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45950.314662500001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45950.314662500001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45950.314662500001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45950.314662500001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45950.314662500001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45950.314662500001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45950.314662500001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45950.314662500001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45950.314662500001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45950.314662500001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45950.314662500001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45950.314662500001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45950.314662500001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45950.314662500001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45950.314662500001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45950.314662500001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45950.314662500001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45950.314662500001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45950.314662500001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45950.314662500001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45950.314662500001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45950.314662500001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45950.314662500001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45950.314662500001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45950.314662500001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45950.314662500001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45950.314662500001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45950.314662500001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45950.314662500001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45950.314662500001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45950.314662500001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45950.314662500001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45950.314662500001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45950.314662500001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45950.314662500001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45950.314662500001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45950.314662500001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45950.314662500001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45950.314662500001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45950.314662500001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45950.314662500001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45950.314662500001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45950.314662500001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45950.314662500001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45950.314662500001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45950.314662500001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45950.314662500001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45950.314662500001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45950.314662500001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45950.314662500001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45950.314662500001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45950.314662500001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45950.314662500001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45950.314662500001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45950.314662500001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45950.314662500001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45950.314662500001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45950.314662500001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45950.314662500001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45950.314662500001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45950.314662500001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45950.314662500001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45950.314662500001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45950.314662500001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45950.314662500001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45950.314662500001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45950.314662500001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45950.314662500001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45950.314662500001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45950.314662500001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45950.314662500001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45950.314662500001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45950.314662500001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45950.314662500001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45950.314662500001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45950.314662500001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45950.314662500001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45950.314662500001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45950.314662500001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45950.314662500001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45950.314662500001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45950.314662500001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45950.314662500001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45950.314662500001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45950.314662500001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45950.314662500001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45950.314662500001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45950.314662500001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45950.314662500001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45950.314662500001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45950.314662500001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45950.314662500001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45950.314662500001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45950.314662500001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45950.314662500001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45950.314662500001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45950.314662500001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45950.314662500001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45950.314662500001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45950.314662500001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45950.314662500001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45950.314662500001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45950.314662500001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45950.314662500001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45950.314662500001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45950.314662500001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45950.314662500001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45950.314662500001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45950.314662500001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45950.314662500001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45950.314662500001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45950.314662500001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45950.314662500001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45950.314662500001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45950.314662500001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45950.314662500001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45950.314662500001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45950.314662500001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45950.314662500001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45950.314662500001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45950.314662500001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45950.314662500001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45950.314662500001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45950.314662500001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45950.314662500001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45950.314662500001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45950.314662500001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45950.314662500001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45950.314662500001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45950.314662500001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45950.314662500001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45950.314662500001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45950.314662500001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45950.314662500001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45950.314662500001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45950.314662500001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45950.314662500001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45950.314662500001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45950.314662500001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45950.314662500001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45950.314662500001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45950.314662500001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45950.314662500001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45950.314662500001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45950.314662500001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45950.314662500001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45950.314662500001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45950.314662500001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45950.314662500001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45950.314662500001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45950.314662500001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45950.314662500001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45950.314662500001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45950.314662500001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45950.314662500001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45950.314662500001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45950.314662500001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45950.314662500001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45950.314662500001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45950.314662500001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45950.314662500001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45950.314662500001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45950.314662500001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45950.314662500001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45950.314662500001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45950.314662500001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45950.314662500001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45950.314662500001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45950.314662500001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45950.314662500001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45950.314662500001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45950.314662500001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45950.314662500001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45950.314662500001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45950.314662500001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45950.314662500001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45950.314662500001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45950.314662500001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45950.314662500001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45950.314662500001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45950.314662500001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45950.314662500001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45950.314662500001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45950.314662500001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45950.314662500001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45950.314662500001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45950.314662500001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45950.314662500001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45950.314662500001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45950.314662500001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45950.314662500001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45950.314662500001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45950.314662500001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45950.314662500001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45950.314662500001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45950.314662500001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45950.314662500001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45950.314662500001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45950.314662500001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45950.314662500001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45950.314662500001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45950.314662500001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45950.314662500001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45950.314662500001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45950.314662500001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45950.314662500001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45950.314662500001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45950.314662500001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45950.314662500001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45950.314662500001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45950.314662500001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45950.314662500001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45950.314662500001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45950.314662500001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45950.314662500001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45950.314662500001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45950.314662500001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45950.314662500001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45950.314662500001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45950.314662500001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45950.314662500001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45950.314662500001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45950.314662500001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45950.314662500001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45950.314662500001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45950.314662500001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45950.314662500001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45950.314662500001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45950.314662500001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45950.314662500001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45950.314662500001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45950.314662500001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45950.314662500001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45950.314662500001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45950.314662500001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45950.314662500001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45950.314662500001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45950.314662500001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45950.314662500001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45950.314662500001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45950.314662500001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45950.314662500001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45950.314662500001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45950.314662500001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45950.314662500001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45950.314662500001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45950.314662500001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45950.314662500001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45950.314662500001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45950.314662500001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45950.314662500001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45950.314662500001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45950.314662500001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45950.314662500001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45950.314662500001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45950.314662500001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45950.314662500001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45950.314662500001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45950.314662500001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45950.314662500001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45950.314662500001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45950.314662500001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45950.314662500001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45950.314662500001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45950.314662500001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45950.314662500001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45950.314662500001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45950.314662500001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45950.314662500001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45950.314662500001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45950.314662500001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45950.314662500001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45950.314662500001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45950.314662500001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45950.314662500001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45950.314662500001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45950.314662500001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45950.314662500001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45950.314662500001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45950.314662500001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45950.314662500001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45950.314662500001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45950.314662500001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45950.314662500001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45950.314662500001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45950.314662500001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45950.314662500001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45950.314662500001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45950.314662500001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45950.314662500001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45950.314662500001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45950.314662500001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45950.314662500001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45950.314662500001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45950.314662500001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45950.314662500001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45950.314662500001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45950.314662500001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45950.314662500001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45950.314662500001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45950.314662500001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45950.314662500001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45950.314662500001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45950.314662500001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45950.314662500001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45950.314662500001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45950.314662500001</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45950.314662500001</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45950.314662500001</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45950.314662500001</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45950.314662500001</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45950.314662500001</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45950.314662500001</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45950.314662500001</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45950.314662500001</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45950.314662500001</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45950.314662500001</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45950.314662500001</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45950.314662500001</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45950.314662500001</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45950.314662500001</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45950.314662500001</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45950.314662500001</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45950.314662500001</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45950.314662500001</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45950.314662500001</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D2" sqref="D2:D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45950.314662500001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45950.314662500001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45950.314662500001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45950.314662500001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45950.314662500001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45950.314662500001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45950.314662500001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45950.314662500001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45950.314662500001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45950.314662500001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45950.314662500001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45950.314662500001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45950.314662500001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45950.314662500001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45950.314662500001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45950.314662500001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45950.314662500001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45950.314662500001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45950.314662500001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45950.314662500001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45950.314662500001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45950.314662500001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45950.314662500001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45950.314662500001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45950.314662500001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45950.314662500001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45950.314662500001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45950.314662500001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45950.314662500001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45950.314662500001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45950.314662500001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45950.314662500001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45950.314662500001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45950.314662500001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45950.314662500001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45950.314662500001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45950.314662500001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45950.314662500001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45950.314662500001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45950.314662500001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45950.314662500001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45950.314662500001</v>
      </c>
      <c r="H43" s="109"/>
      <c r="I43" s="105" t="str">
        <f>IFERROR(VLOOKUP(D43,DB!A:F,6,0),"")</f>
        <v/>
      </c>
      <c r="J43" s="104" t="str">
        <f>IFERROR(VLOOKUP(D43,DB!A:G,7,0),"")</f>
        <v/>
      </c>
      <c r="K43" s="110"/>
      <c r="L43" s="111"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2025-10-20T04:35:07Z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