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551" documentId="13_ncr:1_{F6CB121F-512D-4AA6-A0C1-0FB36C537598}" xr6:coauthVersionLast="47" xr6:coauthVersionMax="47" xr10:uidLastSave="{0FDA41B1-4794-4ABC-86CE-AFB3FE426ACF}"/>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2" l="1"/>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 i="5"/>
  <c r="G5" i="5"/>
  <c r="I5" i="5"/>
  <c r="J5" i="5"/>
  <c r="L5" i="5"/>
  <c r="B6" i="5"/>
  <c r="G6" i="5"/>
  <c r="I6" i="5"/>
  <c r="J6" i="5"/>
  <c r="L6" i="5"/>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L3" i="1"/>
  <c r="L4" i="1"/>
  <c r="L5" i="1"/>
  <c r="L6" i="1"/>
  <c r="L7" i="1"/>
  <c r="L8" i="1"/>
  <c r="L9" i="1"/>
  <c r="L10" i="1"/>
  <c r="L11" i="1"/>
  <c r="L12" i="1"/>
  <c r="L13" i="1"/>
  <c r="L14" i="1"/>
  <c r="L15" i="1"/>
  <c r="L16" i="1"/>
  <c r="L17" i="1"/>
  <c r="L18" i="1"/>
  <c r="L19" i="1"/>
  <c r="L20" i="1"/>
  <c r="L21" i="1"/>
  <c r="L22" i="1"/>
  <c r="L23" i="1"/>
  <c r="L24" i="1"/>
  <c r="J3" i="1"/>
  <c r="J4" i="1"/>
  <c r="J5" i="1"/>
  <c r="J6" i="1"/>
  <c r="J7" i="1"/>
  <c r="J8" i="1"/>
  <c r="J9" i="1"/>
  <c r="J10" i="1"/>
  <c r="J11" i="1"/>
  <c r="J12" i="1"/>
  <c r="J13" i="1"/>
  <c r="J14" i="1"/>
  <c r="J15" i="1"/>
  <c r="J16" i="1"/>
  <c r="J17" i="1"/>
  <c r="J18" i="1"/>
  <c r="J19" i="1"/>
  <c r="J20" i="1"/>
  <c r="J21" i="1"/>
  <c r="J22" i="1"/>
  <c r="J23" i="1"/>
  <c r="J24" i="1"/>
  <c r="I3" i="1"/>
  <c r="I4" i="1"/>
  <c r="I5" i="1"/>
  <c r="I6" i="1"/>
  <c r="I7" i="1"/>
  <c r="I8" i="1"/>
  <c r="I9" i="1"/>
  <c r="I10" i="1"/>
  <c r="I11" i="1"/>
  <c r="I12" i="1"/>
  <c r="I13" i="1"/>
  <c r="I14" i="1"/>
  <c r="I15" i="1"/>
  <c r="I16" i="1"/>
  <c r="I17" i="1"/>
  <c r="I18" i="1"/>
  <c r="I19" i="1"/>
  <c r="I20" i="1"/>
  <c r="I21" i="1"/>
  <c r="I22" i="1"/>
  <c r="I23" i="1"/>
  <c r="I24" i="1"/>
  <c r="G3" i="1"/>
  <c r="G4" i="1"/>
  <c r="G5" i="1"/>
  <c r="G6" i="1"/>
  <c r="G7" i="1"/>
  <c r="G8" i="1"/>
  <c r="G9" i="1"/>
  <c r="G10" i="1"/>
  <c r="G11" i="1"/>
  <c r="G12" i="1"/>
  <c r="G13" i="1"/>
  <c r="G14" i="1"/>
  <c r="G15" i="1"/>
  <c r="G16" i="1"/>
  <c r="G17" i="1"/>
  <c r="G18" i="1"/>
  <c r="G19" i="1"/>
  <c r="G20" i="1"/>
  <c r="G21" i="1"/>
  <c r="G22" i="1"/>
  <c r="G23" i="1"/>
  <c r="G24" i="1"/>
  <c r="B3" i="1"/>
  <c r="B4" i="1"/>
  <c r="B5" i="1"/>
  <c r="B6" i="1"/>
  <c r="B7" i="1"/>
  <c r="B8" i="1"/>
  <c r="B9" i="1"/>
  <c r="B10" i="1"/>
  <c r="B11" i="1"/>
  <c r="B12" i="1"/>
  <c r="B13" i="1"/>
  <c r="B14" i="1"/>
  <c r="B15" i="1"/>
  <c r="B16" i="1"/>
  <c r="B17" i="1"/>
  <c r="B18" i="1"/>
  <c r="B19" i="1"/>
  <c r="B20" i="1"/>
  <c r="B21" i="1"/>
  <c r="B22" i="1"/>
  <c r="B23" i="1"/>
  <c r="B24"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alcChain>
</file>

<file path=xl/sharedStrings.xml><?xml version="1.0" encoding="utf-8"?>
<sst xmlns="http://schemas.openxmlformats.org/spreadsheetml/2006/main" count="179032" uniqueCount="39109">
  <si>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</si>
  <si>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</si>
  <si>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</si>
  <si>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</si>
  <si>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</si>
  <si>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</si>
  <si>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</si>
  <si>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</si>
  <si>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</si>
  <si>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</si>
  <si>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</si>
  <si>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</si>
  <si>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</si>
  <si>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</si>
  <si>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</si>
  <si>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</si>
  <si>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</si>
  <si>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</si>
  <si>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</si>
  <si>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</si>
  <si>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</si>
  <si>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</si>
  <si>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</si>
  <si>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</si>
  <si>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</si>
  <si>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</si>
  <si>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</si>
  <si>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</si>
  <si>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</si>
  <si>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</si>
  <si>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</si>
  <si>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</si>
  <si>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</si>
  <si>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</si>
  <si>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</si>
  <si>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</si>
  <si>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</si>
  <si>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</si>
  <si>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</si>
  <si>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</si>
  <si>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</si>
  <si>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</si>
  <si>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</si>
  <si>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</si>
  <si>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</si>
  <si>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</si>
  <si>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</si>
  <si>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</si>
  <si>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</si>
  <si>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</si>
  <si>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</si>
  <si>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</si>
  <si>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</si>
  <si>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</si>
  <si>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</si>
  <si>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</si>
  <si>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</si>
  <si>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</si>
  <si>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</si>
  <si>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</si>
  <si>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</si>
  <si>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</si>
  <si>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</si>
  <si>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</si>
  <si>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</si>
  <si>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</si>
  <si>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</si>
  <si>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</si>
  <si>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</si>
  <si>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</si>
  <si>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</si>
  <si>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</si>
  <si>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</si>
  <si>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</si>
  <si>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</si>
  <si>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</si>
  <si>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</si>
  <si>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</si>
  <si>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</si>
  <si>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</si>
  <si>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</si>
  <si>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</si>
  <si>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</si>
  <si>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</si>
  <si>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</si>
  <si>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</si>
  <si>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</si>
  <si>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</si>
  <si>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</si>
  <si>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</si>
  <si>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</si>
  <si>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</si>
  <si>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</si>
  <si>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</si>
  <si>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</si>
  <si>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</si>
  <si>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</si>
  <si>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</si>
  <si>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</si>
  <si>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</si>
  <si>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</si>
  <si>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</si>
  <si>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</si>
  <si>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</si>
  <si>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</si>
  <si>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</si>
  <si>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</si>
  <si>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</si>
  <si>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</si>
  <si>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</si>
  <si>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</si>
  <si>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</si>
  <si>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</si>
  <si>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</si>
  <si>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</si>
  <si>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</si>
  <si>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</si>
  <si>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</si>
  <si>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</si>
  <si>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</si>
  <si>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</si>
  <si>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</si>
  <si>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</si>
  <si>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</si>
  <si>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</si>
  <si>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</si>
  <si>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</si>
  <si>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</si>
  <si>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</si>
  <si>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</si>
  <si>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</si>
  <si>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</si>
  <si>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</si>
  <si>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</si>
  <si>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</si>
  <si>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</si>
  <si>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</si>
  <si>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</si>
  <si>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</si>
  <si>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</si>
  <si>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</si>
  <si>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</si>
  <si>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</si>
  <si>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</si>
  <si>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</si>
  <si>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</si>
  <si>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</si>
  <si>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</si>
  <si>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</si>
  <si>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</si>
  <si>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</si>
  <si>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</si>
  <si>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</si>
  <si>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</si>
  <si>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</si>
  <si>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</si>
  <si>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</si>
  <si>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</si>
  <si>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</si>
  <si>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</si>
  <si>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</si>
  <si>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</si>
  <si>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</si>
  <si>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</si>
  <si>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</si>
  <si>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</si>
  <si>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</si>
  <si>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</si>
  <si>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</si>
  <si>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</si>
  <si>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</si>
  <si>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</si>
  <si>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</si>
  <si>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</si>
  <si>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</si>
  <si>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</si>
  <si>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</si>
  <si>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</si>
  <si>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</si>
  <si>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</si>
  <si>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</si>
  <si>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</si>
  <si>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</si>
  <si>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</si>
  <si>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</si>
  <si>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</si>
  <si>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</si>
  <si>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</si>
  <si>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</si>
  <si>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</si>
  <si>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</si>
  <si>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</si>
  <si>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</si>
  <si>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</si>
  <si>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</si>
  <si>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</si>
  <si>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</si>
  <si>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</si>
  <si>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</si>
  <si>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</si>
  <si>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</si>
  <si>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</si>
  <si>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</si>
  <si>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</si>
  <si>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</si>
  <si>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</si>
  <si>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</si>
  <si>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</si>
  <si>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</si>
  <si>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</si>
  <si>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</si>
  <si>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</si>
  <si>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</si>
  <si>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</si>
  <si>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</si>
  <si>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</si>
  <si>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</si>
  <si>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</si>
  <si>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</si>
  <si>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</si>
  <si>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</si>
  <si>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</si>
  <si>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</si>
  <si>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</si>
  <si>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</si>
  <si>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</si>
  <si>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</si>
  <si>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</si>
  <si>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</si>
  <si>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</si>
  <si>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</si>
  <si>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</si>
  <si>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</si>
  <si>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</si>
  <si>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</si>
  <si>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</si>
  <si>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</si>
  <si>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</si>
  <si>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</si>
  <si>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</si>
  <si>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</si>
  <si>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</si>
  <si>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</si>
  <si>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</si>
  <si>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</si>
  <si>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</si>
  <si>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</si>
  <si>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</si>
  <si>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</si>
  <si>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</si>
  <si>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</si>
  <si>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</si>
  <si>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</si>
  <si>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</si>
  <si>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</si>
  <si>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</si>
  <si>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</si>
  <si>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</si>
  <si>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</si>
  <si>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</si>
  <si>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</si>
  <si>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</si>
  <si>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</si>
  <si>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</si>
  <si>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</si>
  <si>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</si>
  <si>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</si>
  <si>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</si>
  <si>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</si>
  <si>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</si>
  <si>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</si>
  <si>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</si>
  <si>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</si>
  <si>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</si>
  <si>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</si>
  <si>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</si>
  <si>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</si>
  <si>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</si>
  <si>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</si>
  <si>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</si>
  <si>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</si>
  <si>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</si>
  <si>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</si>
  <si>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</si>
  <si>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</si>
  <si>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</si>
  <si>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</si>
  <si>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</si>
  <si>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</si>
  <si>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</si>
  <si>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</si>
  <si>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</si>
  <si>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</si>
  <si>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</si>
  <si>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</si>
  <si>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</si>
  <si>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</si>
  <si>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</si>
  <si>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</si>
  <si>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</si>
  <si>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</si>
  <si>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</si>
  <si>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</si>
  <si>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</si>
  <si>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</si>
  <si>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</si>
  <si>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</si>
  <si>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</si>
  <si>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</si>
  <si>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</si>
  <si>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</si>
  <si>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</si>
  <si>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</si>
  <si>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</si>
  <si>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</si>
  <si>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</si>
  <si>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</si>
  <si>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</si>
  <si>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</si>
  <si>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</si>
  <si>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</si>
  <si>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</si>
  <si>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</si>
  <si>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</si>
  <si>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</si>
  <si>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</si>
  <si>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</si>
  <si>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</si>
  <si>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</si>
  <si>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</si>
  <si>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</si>
  <si>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</si>
  <si>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</si>
  <si>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</si>
  <si>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</si>
  <si>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</si>
  <si>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</si>
  <si>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</si>
  <si>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</si>
  <si>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</si>
  <si>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</si>
  <si>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</si>
  <si>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</si>
  <si>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</si>
  <si>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</si>
  <si>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</si>
  <si>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</si>
  <si>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</si>
  <si>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</si>
  <si>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</si>
  <si>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</si>
  <si>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</si>
  <si>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</si>
  <si>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</si>
  <si>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</si>
  <si>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</si>
  <si>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</si>
  <si>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</si>
  <si>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</si>
  <si>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</si>
  <si>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</si>
  <si>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</si>
  <si>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</si>
  <si>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</si>
  <si>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</si>
  <si>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</si>
  <si>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</si>
  <si>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</si>
  <si>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</si>
  <si>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</si>
  <si>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</si>
  <si>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</si>
  <si>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</si>
  <si>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</si>
  <si>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</si>
  <si>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</si>
  <si>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</si>
  <si>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</si>
  <si>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</si>
  <si>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</si>
  <si>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</si>
  <si>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</si>
  <si>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</si>
  <si>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</si>
  <si>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</si>
  <si>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</si>
  <si>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</si>
  <si>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</si>
  <si>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</si>
  <si>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</si>
  <si>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</si>
  <si>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</si>
  <si>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</si>
  <si>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</si>
  <si>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</si>
  <si>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</si>
  <si>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</si>
  <si>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</si>
  <si>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</si>
  <si>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</si>
  <si>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</si>
  <si>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</si>
  <si>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</si>
  <si>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</si>
  <si>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</si>
  <si>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</si>
  <si>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</si>
  <si>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</si>
  <si>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</si>
  <si>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</si>
  <si>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</si>
  <si>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</si>
  <si>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</si>
  <si>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</si>
  <si>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</si>
  <si>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</si>
  <si>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</si>
  <si>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</si>
  <si>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</si>
  <si>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</si>
  <si>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</si>
  <si>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</si>
  <si>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</si>
  <si>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</si>
  <si>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</si>
  <si>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</si>
  <si>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</si>
  <si>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</si>
  <si>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</si>
  <si>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</si>
  <si>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</si>
  <si>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</si>
  <si>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</si>
  <si>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</si>
  <si>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</si>
  <si>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</si>
  <si>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</si>
  <si>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</si>
  <si>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</si>
  <si>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</si>
  <si>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</si>
  <si>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</si>
  <si>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</si>
  <si>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</si>
  <si>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</si>
  <si>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</si>
  <si>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</si>
  <si>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</si>
  <si>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</si>
  <si>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</si>
  <si>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</si>
  <si>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</si>
  <si>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</si>
  <si>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</si>
  <si>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</si>
  <si>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</si>
  <si>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</si>
  <si>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</si>
  <si>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</si>
  <si>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</si>
  <si>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</si>
  <si>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</si>
  <si>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</si>
  <si>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</si>
  <si>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</si>
  <si>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</si>
  <si>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</si>
  <si>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</si>
  <si>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</si>
  <si>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</si>
  <si>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</si>
  <si>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</si>
  <si>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</si>
  <si>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</si>
  <si>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</si>
  <si>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</si>
  <si>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</si>
  <si>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</si>
  <si>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</si>
  <si>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</si>
  <si>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</si>
  <si>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</si>
  <si>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</si>
  <si>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</si>
  <si>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</si>
  <si>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</si>
  <si>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</si>
  <si>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</si>
  <si>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</si>
  <si>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</si>
  <si>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</si>
  <si>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</si>
  <si>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</si>
  <si>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</si>
  <si>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</si>
  <si>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</si>
  <si>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</si>
  <si>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</si>
  <si>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</si>
  <si>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</si>
  <si>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</si>
  <si>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</si>
  <si>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</si>
  <si>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</si>
  <si>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</si>
  <si>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</si>
  <si>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</si>
  <si>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</si>
  <si>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</si>
  <si>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</si>
  <si>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</si>
  <si>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</si>
  <si>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</si>
  <si>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</si>
  <si>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</si>
  <si>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</si>
  <si>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</si>
  <si>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</si>
  <si>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</si>
  <si>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</si>
  <si>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</si>
  <si>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</si>
  <si>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</si>
  <si>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</si>
  <si>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</si>
  <si>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</si>
  <si>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</si>
  <si>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</si>
  <si>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</si>
  <si>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</si>
  <si>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</si>
  <si>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</si>
  <si>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</si>
  <si>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</si>
  <si>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</si>
  <si>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</si>
  <si>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</si>
  <si>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</si>
  <si>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</si>
  <si>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</si>
  <si>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</si>
  <si>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</si>
  <si>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</si>
  <si>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</si>
  <si>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</si>
  <si>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</si>
  <si>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</si>
  <si>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</si>
  <si>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</si>
  <si>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</si>
  <si>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</si>
  <si>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</si>
  <si>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</si>
  <si>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</si>
  <si>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</si>
  <si>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</si>
  <si>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</si>
  <si>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</si>
  <si>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</si>
  <si>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</si>
  <si>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</si>
  <si>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</si>
  <si>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</si>
  <si>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</si>
  <si>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</si>
  <si>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</si>
  <si>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</si>
  <si>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</si>
  <si>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</si>
  <si>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</si>
  <si>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</si>
  <si>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</si>
  <si>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</si>
  <si>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</si>
  <si>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</si>
  <si>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</si>
  <si>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</si>
  <si>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</si>
  <si>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</si>
  <si>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</si>
  <si>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</si>
  <si>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</si>
  <si>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</si>
  <si>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</si>
  <si>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</si>
  <si>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</si>
  <si>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</si>
  <si>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</si>
  <si>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</si>
  <si>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</si>
  <si>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</si>
  <si>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</si>
  <si>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</si>
  <si>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</si>
  <si>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</si>
  <si>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</si>
  <si>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</si>
  <si>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</si>
  <si>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</si>
  <si>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</si>
  <si>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</si>
  <si>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</si>
  <si>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</si>
  <si>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</si>
  <si>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</si>
  <si>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</si>
  <si>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</si>
  <si>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</si>
  <si>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</si>
  <si>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</si>
  <si>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</si>
  <si>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</si>
  <si>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</si>
  <si>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</si>
  <si>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</si>
  <si>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</si>
  <si>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</si>
  <si>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</si>
  <si>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</si>
  <si>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</si>
  <si>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</si>
  <si>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</si>
  <si>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</si>
  <si>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</si>
  <si>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</si>
  <si>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</si>
  <si>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</si>
  <si>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</si>
  <si>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</si>
  <si>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</si>
  <si>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</si>
  <si>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</si>
  <si>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</si>
  <si>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</si>
  <si>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</si>
  <si>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</si>
  <si>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</si>
  <si>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</si>
  <si>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</si>
  <si>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</si>
  <si>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</si>
  <si>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</si>
  <si>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</si>
  <si>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</si>
  <si>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</si>
  <si>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</si>
  <si>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</si>
  <si>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</si>
  <si>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</si>
  <si>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</si>
  <si>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</si>
  <si>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</si>
  <si>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</si>
  <si>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</si>
  <si>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</si>
  <si>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</si>
  <si>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</si>
  <si>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</si>
  <si>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</si>
  <si>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</si>
  <si>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</si>
  <si>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</si>
  <si>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</si>
  <si>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</si>
  <si>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</si>
  <si>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</si>
  <si>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</si>
  <si>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</si>
  <si>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</si>
  <si>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</si>
  <si>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</si>
  <si>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</si>
  <si>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</si>
  <si>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</si>
  <si>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</si>
  <si>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</si>
  <si>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</si>
  <si>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</si>
  <si>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</si>
  <si>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</si>
  <si>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</si>
  <si>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</si>
  <si>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</si>
  <si>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</si>
  <si>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</si>
  <si>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</si>
  <si>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</si>
  <si>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</si>
  <si>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</si>
  <si>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</si>
  <si>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</si>
  <si>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</si>
  <si>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</si>
  <si>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</si>
  <si>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</si>
  <si>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</si>
  <si>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</si>
  <si>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</si>
  <si>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</si>
  <si>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</si>
  <si>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</si>
  <si>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</si>
  <si>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</si>
  <si>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</si>
  <si>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</si>
  <si>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</si>
  <si>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</si>
  <si>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</si>
  <si>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</si>
  <si>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</si>
  <si>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</si>
  <si>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</si>
  <si>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</si>
  <si>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</si>
  <si>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</si>
  <si>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</si>
  <si>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</si>
  <si>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</si>
  <si>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</si>
  <si>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</si>
  <si>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</si>
  <si>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</si>
  <si>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</si>
  <si>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</si>
  <si>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</si>
  <si>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</si>
  <si>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</si>
  <si>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</si>
  <si>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</si>
  <si>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</si>
  <si>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</si>
  <si>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</si>
  <si>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</si>
  <si>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</si>
  <si>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</si>
  <si>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</si>
  <si>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</si>
  <si>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</si>
  <si>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</si>
  <si>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</si>
  <si>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</si>
  <si>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</si>
  <si>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</si>
  <si>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</si>
  <si>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</si>
  <si>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</si>
  <si>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</si>
  <si>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</si>
  <si>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</si>
  <si>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</si>
  <si>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</si>
  <si>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</si>
  <si>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</si>
  <si>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</si>
  <si>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</si>
  <si>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</si>
  <si>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</si>
  <si>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</si>
  <si>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</si>
  <si>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</si>
  <si>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</si>
  <si>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</si>
  <si>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</si>
  <si>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</si>
  <si>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</si>
  <si>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</si>
  <si>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</si>
  <si>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</si>
  <si>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</si>
  <si>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</si>
  <si>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</si>
  <si>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</si>
  <si>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</si>
  <si>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</si>
  <si>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</si>
  <si>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</si>
  <si>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</si>
  <si>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</si>
  <si>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</si>
  <si>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</si>
  <si>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</si>
  <si>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</si>
  <si>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</si>
  <si>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</si>
  <si>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</si>
  <si>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</si>
  <si>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</si>
  <si>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</si>
  <si>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</si>
  <si>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</si>
  <si>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</si>
  <si>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</si>
  <si>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</si>
  <si>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</si>
  <si>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</si>
  <si>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</si>
  <si>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</si>
  <si>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</si>
  <si>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</si>
  <si>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</si>
  <si>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</si>
  <si>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</si>
  <si>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</si>
  <si>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</si>
  <si>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</si>
  <si>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</si>
  <si>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</si>
  <si>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</si>
  <si>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</si>
  <si>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</si>
  <si>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</si>
  <si>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</si>
  <si>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</si>
  <si>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</si>
  <si>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</si>
  <si>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</si>
  <si>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</si>
  <si>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</si>
  <si>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</si>
  <si>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</si>
  <si>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</si>
  <si>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</si>
  <si>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</si>
  <si>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</si>
  <si>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</si>
  <si>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</si>
  <si>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</si>
  <si>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</si>
  <si>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</si>
  <si>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</si>
  <si>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</si>
  <si>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</si>
  <si>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</si>
  <si>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</si>
  <si>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</si>
  <si>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</si>
  <si>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</si>
  <si>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</si>
  <si>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</si>
  <si>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</si>
  <si>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</si>
  <si>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</si>
  <si>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</si>
  <si>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</si>
  <si>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</si>
  <si>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</si>
  <si>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</si>
  <si>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</si>
  <si>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</si>
  <si>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</si>
  <si>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</si>
  <si>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</si>
  <si>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</si>
  <si>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</si>
  <si>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</si>
  <si>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</si>
  <si>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</si>
  <si>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</si>
  <si>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</si>
  <si>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</si>
  <si>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</si>
  <si>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</si>
  <si>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</si>
  <si>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</si>
  <si>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</si>
  <si>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</si>
  <si>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</si>
  <si>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</si>
  <si>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</si>
  <si>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</si>
  <si>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</si>
  <si>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</si>
  <si>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</si>
  <si>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</si>
  <si>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</si>
  <si>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</si>
  <si>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</si>
  <si>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</si>
  <si>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</si>
  <si>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</si>
  <si>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</si>
  <si>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</si>
  <si>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</si>
  <si>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</si>
  <si>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</si>
  <si>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</si>
  <si>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</si>
  <si>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</si>
  <si>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</si>
  <si>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</si>
  <si>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</si>
  <si>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</si>
  <si>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</si>
  <si>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</si>
  <si>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</si>
  <si>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</si>
  <si>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</si>
  <si>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</si>
  <si>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</si>
  <si>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</si>
  <si>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</si>
  <si>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</si>
  <si>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</si>
  <si>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</si>
  <si>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</si>
  <si>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</si>
  <si>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</si>
  <si>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</si>
  <si>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</si>
  <si>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</si>
  <si>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</si>
  <si>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</si>
  <si>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</si>
  <si>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</si>
  <si>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</si>
  <si>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</si>
  <si>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</si>
  <si>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</si>
  <si>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</si>
  <si>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</si>
  <si>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</si>
  <si>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</si>
  <si>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</si>
  <si>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</si>
  <si>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</si>
  <si>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</si>
  <si>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</si>
  <si>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</si>
  <si>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</si>
  <si>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</si>
  <si>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</si>
  <si>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</si>
  <si>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</si>
  <si>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</si>
  <si>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</si>
  <si>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</si>
  <si>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</si>
  <si>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</si>
  <si>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</si>
  <si>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</si>
  <si>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</si>
  <si>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</si>
  <si>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</si>
  <si>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</si>
  <si>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</si>
  <si>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</si>
  <si>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</si>
  <si>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</si>
  <si>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</si>
  <si>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</si>
  <si>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</si>
  <si>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</si>
  <si>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</si>
  <si>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</si>
  <si>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</si>
  <si>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</si>
  <si>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</si>
  <si>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</si>
  <si>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</si>
  <si>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</si>
  <si>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</si>
  <si>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</si>
  <si>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</si>
  <si>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</si>
  <si>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</si>
  <si>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</si>
  <si>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</si>
  <si>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</si>
  <si>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</si>
  <si>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</si>
  <si>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</si>
  <si>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</si>
  <si>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</si>
  <si>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</si>
  <si>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</si>
  <si>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</si>
  <si>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</si>
  <si>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</si>
  <si>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</si>
  <si>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</si>
  <si>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</si>
  <si>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</si>
  <si>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</si>
  <si>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</si>
  <si>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</si>
  <si>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</si>
  <si>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</si>
  <si>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</si>
  <si>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</si>
  <si>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</si>
  <si>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</si>
  <si>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</si>
  <si>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</si>
  <si>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</si>
  <si>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</si>
  <si>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</si>
  <si>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</si>
  <si>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</si>
  <si>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</si>
  <si>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</si>
  <si>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</si>
  <si>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</si>
  <si>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</si>
  <si>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</si>
  <si>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</si>
  <si>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</si>
  <si>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</si>
  <si>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</si>
  <si>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</si>
  <si>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</si>
  <si>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</si>
  <si>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</si>
  <si>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</si>
  <si>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</si>
  <si>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</si>
  <si>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</si>
  <si>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</si>
  <si>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</si>
  <si>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</si>
  <si>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</si>
  <si>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</si>
  <si>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</si>
  <si>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</si>
  <si>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</si>
  <si>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</si>
  <si>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</si>
  <si>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</si>
  <si>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</si>
  <si>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</si>
  <si>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</si>
  <si>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</si>
  <si>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</si>
  <si>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</si>
  <si>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</si>
  <si>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</si>
  <si>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</si>
  <si>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</si>
  <si>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</si>
  <si>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</si>
  <si>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</si>
  <si>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</si>
  <si>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</si>
  <si>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</si>
  <si>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</si>
  <si>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</si>
  <si>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</si>
  <si>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</si>
  <si>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</si>
  <si>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</si>
  <si>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</si>
  <si>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</si>
  <si>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</si>
  <si>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</si>
  <si>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</si>
  <si>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</si>
  <si>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</si>
  <si>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</si>
  <si>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</si>
  <si>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</si>
  <si>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</si>
  <si>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</si>
  <si>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</si>
  <si>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</si>
  <si>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</si>
  <si>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</si>
  <si>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</si>
  <si>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</si>
  <si>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</si>
  <si>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</si>
  <si>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</si>
  <si>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</si>
  <si>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</si>
  <si>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</si>
  <si>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</si>
  <si>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</si>
  <si>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</si>
  <si>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</si>
  <si>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</si>
  <si>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</si>
  <si>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</si>
  <si>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</si>
  <si>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</si>
  <si>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</si>
  <si>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</si>
  <si>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</si>
  <si>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</si>
  <si>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</si>
  <si>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</si>
  <si>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</si>
  <si>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</si>
  <si>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</si>
  <si>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</si>
  <si>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</si>
  <si>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</si>
  <si>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</si>
  <si>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</si>
  <si>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</si>
  <si>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</si>
  <si>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</si>
  <si>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</si>
  <si>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</si>
  <si>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</si>
  <si>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</si>
  <si>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</si>
  <si>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</si>
  <si>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</si>
  <si>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</si>
  <si>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</si>
  <si>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</si>
  <si>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</si>
  <si>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</si>
  <si>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</si>
  <si>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</si>
  <si>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</si>
  <si>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</si>
  <si>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</si>
  <si>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</si>
  <si>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</si>
  <si>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</si>
  <si>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</si>
  <si>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</si>
  <si>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</si>
  <si>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</si>
  <si>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</si>
  <si>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</si>
  <si>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</si>
  <si>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</si>
  <si>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</si>
  <si>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</si>
  <si>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</si>
  <si>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</si>
  <si>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</si>
  <si>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</si>
  <si>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</si>
  <si>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</si>
  <si>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</si>
  <si>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</si>
  <si>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</si>
  <si>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</si>
  <si>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</si>
  <si>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</si>
  <si>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</si>
  <si>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</si>
  <si>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</si>
  <si>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</si>
  <si>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</si>
  <si>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</si>
  <si>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</si>
  <si>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</si>
  <si>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</si>
  <si>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</si>
  <si>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</si>
  <si>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</si>
  <si>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</si>
  <si>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</si>
  <si>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</si>
  <si>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</si>
  <si>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</si>
  <si>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</si>
  <si>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</si>
  <si>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</si>
  <si>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</si>
  <si>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</si>
  <si>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</si>
  <si>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</si>
  <si>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</si>
  <si>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</si>
  <si>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</si>
  <si>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</si>
  <si>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</si>
  <si>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</si>
  <si>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</si>
  <si>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</si>
  <si>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</si>
  <si>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</si>
  <si>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</si>
  <si>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</si>
  <si>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</si>
  <si>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</si>
  <si>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</si>
  <si>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</si>
  <si>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</si>
  <si>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</si>
  <si>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</si>
  <si>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</si>
  <si>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</si>
  <si>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</si>
  <si>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</si>
  <si>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</si>
  <si>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</si>
  <si>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</si>
  <si>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</si>
  <si>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</si>
  <si>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</si>
  <si>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</si>
  <si>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</si>
  <si>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</si>
  <si>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</si>
  <si>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</si>
  <si>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</si>
  <si>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</si>
  <si>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</si>
  <si>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</si>
  <si>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</si>
  <si>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</si>
  <si>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</si>
  <si>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</si>
  <si>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</si>
  <si>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</si>
  <si>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</si>
  <si>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</si>
  <si>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</si>
  <si>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</si>
  <si>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</si>
  <si>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</si>
  <si>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</si>
  <si>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</si>
  <si>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</si>
  <si>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</si>
  <si>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</si>
  <si>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</si>
  <si>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</si>
  <si>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</si>
  <si>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</si>
  <si>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</si>
  <si>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</si>
  <si>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</si>
  <si>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</si>
  <si>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</si>
  <si>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</si>
  <si>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</si>
  <si>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</si>
  <si>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</si>
  <si>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</si>
  <si>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</si>
  <si>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</si>
  <si>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</si>
  <si>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</si>
  <si>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</si>
  <si>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</si>
  <si>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</si>
  <si>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</si>
  <si>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</si>
  <si>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</si>
  <si>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</si>
  <si>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</si>
  <si>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</si>
  <si>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</si>
  <si>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</si>
  <si>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</si>
  <si>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</si>
  <si>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</si>
  <si>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</si>
  <si>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</si>
  <si>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</si>
  <si>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</si>
  <si>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</si>
  <si>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</si>
  <si>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</si>
  <si>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</si>
  <si>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</si>
  <si>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</si>
  <si>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</si>
  <si>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</si>
  <si>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</si>
  <si>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</si>
  <si>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</si>
  <si>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</si>
  <si>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</si>
  <si>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</si>
  <si>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</si>
  <si>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</si>
  <si>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</si>
  <si>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</si>
  <si>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</si>
  <si>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</si>
  <si>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</si>
  <si>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</si>
  <si>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</si>
  <si>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</si>
  <si>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</si>
  <si>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</si>
  <si>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</si>
  <si>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</si>
  <si>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</si>
  <si>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</si>
  <si>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</si>
  <si>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</si>
  <si>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</si>
  <si>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</si>
  <si>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</si>
  <si>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</si>
  <si>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</si>
  <si>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</si>
  <si>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</si>
  <si>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</si>
  <si>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</si>
  <si>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</si>
  <si>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</si>
  <si>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</si>
  <si>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</si>
  <si>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</si>
  <si>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</si>
  <si>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</si>
  <si>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</si>
  <si>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</si>
  <si>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</si>
  <si>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</si>
  <si>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</si>
  <si>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</si>
  <si>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</si>
  <si>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</si>
  <si>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</si>
  <si>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</si>
  <si>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</si>
  <si>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</si>
  <si>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</si>
  <si>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</si>
  <si>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</si>
  <si>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</si>
  <si>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</si>
  <si>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</si>
  <si>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</si>
  <si>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</si>
  <si>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</si>
  <si>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</si>
  <si>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</si>
  <si>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</si>
  <si>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</si>
  <si>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</si>
  <si>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</si>
  <si>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</si>
  <si>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</si>
  <si>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</si>
  <si>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</si>
  <si>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</si>
  <si>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</si>
  <si>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</si>
  <si>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</si>
  <si>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</si>
  <si>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</si>
  <si>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</si>
  <si>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</si>
  <si>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</si>
  <si>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</si>
  <si>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</si>
  <si>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</si>
  <si>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</si>
  <si>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</si>
  <si>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</si>
  <si>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</si>
  <si>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</si>
  <si>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</si>
  <si>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</si>
  <si>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</si>
  <si>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</si>
  <si>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</si>
  <si>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</si>
  <si>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</si>
  <si>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</si>
  <si>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</si>
  <si>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</si>
  <si>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</si>
  <si>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</si>
  <si>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</si>
  <si>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</si>
  <si>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</si>
  <si>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</si>
  <si>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</si>
  <si>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</si>
  <si>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</si>
  <si>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</si>
  <si>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</si>
  <si>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</si>
  <si>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</si>
  <si>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</si>
  <si>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</si>
  <si>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</si>
  <si>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</si>
  <si>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</si>
  <si>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</si>
  <si>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</si>
  <si>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</si>
  <si>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</si>
  <si>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</si>
  <si>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</si>
  <si>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</si>
  <si>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</si>
  <si>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</si>
  <si>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</si>
  <si>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</si>
  <si>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</si>
  <si>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</si>
  <si>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</si>
  <si>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</si>
  <si>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</si>
  <si>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</si>
  <si>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</si>
  <si>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</si>
  <si>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</si>
  <si>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</si>
  <si>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</si>
  <si>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</si>
  <si>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</si>
  <si>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</si>
  <si>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</si>
  <si>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</si>
  <si>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</si>
  <si>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</si>
  <si>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</si>
  <si>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</si>
  <si>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</si>
  <si>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</si>
  <si>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</si>
  <si>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</si>
  <si>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</si>
  <si>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</si>
  <si>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</si>
  <si>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</si>
  <si>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</si>
  <si>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</si>
  <si>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</si>
  <si>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</si>
  <si>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</si>
  <si>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</si>
  <si>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</si>
  <si>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</si>
  <si>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</si>
  <si>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</si>
  <si>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</si>
  <si>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</si>
  <si>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</si>
  <si>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</si>
  <si>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</si>
  <si>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</si>
  <si>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</si>
  <si>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</si>
  <si>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</si>
  <si>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</si>
  <si>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</si>
  <si>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</si>
  <si>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</si>
  <si>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</si>
  <si>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</si>
  <si>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</si>
  <si>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</si>
  <si>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</si>
  <si>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</si>
  <si>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</si>
  <si>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</si>
  <si>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</si>
  <si>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</si>
  <si>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</si>
  <si>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</si>
  <si>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</si>
  <si>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</si>
  <si>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</si>
  <si>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</si>
  <si>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</si>
  <si>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</si>
  <si>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</si>
  <si>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</si>
  <si>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</si>
  <si>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</si>
  <si>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</si>
  <si>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</si>
  <si>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</si>
  <si>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</si>
  <si>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</si>
  <si>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</si>
  <si>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</si>
  <si>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</si>
  <si>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</si>
  <si>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</si>
  <si>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</si>
  <si>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</si>
  <si>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</si>
  <si>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</si>
  <si>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</si>
  <si>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</si>
  <si>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</si>
  <si>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</si>
  <si>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</si>
  <si>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</si>
  <si>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</si>
  <si>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</si>
  <si>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</si>
  <si>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</si>
  <si>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</si>
  <si>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</si>
  <si>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</si>
  <si>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</si>
  <si>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</si>
  <si>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</si>
  <si>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</si>
  <si>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</si>
  <si>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</si>
  <si>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</si>
  <si>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</si>
  <si>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</si>
  <si>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</si>
  <si>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</si>
  <si>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</si>
  <si>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</si>
  <si>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</si>
  <si>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</si>
  <si>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</si>
  <si>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</si>
  <si>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</si>
  <si>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</si>
  <si>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</si>
  <si>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</si>
  <si>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</si>
  <si>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</si>
  <si>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</si>
  <si>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</si>
  <si>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</si>
  <si>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</si>
  <si>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</si>
  <si>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</si>
  <si>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</si>
  <si>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</si>
  <si>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</si>
  <si>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</si>
  <si>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</si>
  <si>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</si>
  <si>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</si>
  <si>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</si>
  <si>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</si>
  <si>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</si>
  <si>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</si>
  <si>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</si>
  <si>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</si>
  <si>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</si>
  <si>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</si>
  <si>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</si>
  <si>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</si>
  <si>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</si>
  <si>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</si>
  <si>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</si>
  <si>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</si>
  <si>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</si>
  <si>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</si>
  <si>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</si>
  <si>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</si>
  <si>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</si>
  <si>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</si>
  <si>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</si>
  <si>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</si>
  <si>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</si>
  <si>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</si>
  <si>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</si>
  <si>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</si>
  <si>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</si>
  <si>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</si>
  <si>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</si>
  <si>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</si>
  <si>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</si>
  <si>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</si>
  <si>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</si>
  <si>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</si>
  <si>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</si>
  <si>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</si>
  <si>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</si>
  <si>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</si>
  <si>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</si>
  <si>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</si>
  <si>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</si>
  <si>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</si>
  <si>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</si>
  <si>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</si>
  <si>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</si>
  <si>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</si>
  <si>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</si>
  <si>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</si>
  <si>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</si>
  <si>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</si>
  <si>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</si>
  <si>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</si>
  <si>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</si>
  <si>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</si>
  <si>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</si>
  <si>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</si>
  <si>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</si>
  <si>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</si>
  <si>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</si>
  <si>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</si>
  <si>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</si>
  <si>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</si>
  <si>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</si>
  <si>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</si>
  <si>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</si>
  <si>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</si>
  <si>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</si>
  <si>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</si>
  <si>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</si>
  <si>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</si>
  <si>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</si>
  <si>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</si>
  <si>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</si>
  <si>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</si>
  <si>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</si>
  <si>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</si>
  <si>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</si>
  <si>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</si>
  <si>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</si>
  <si>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</si>
  <si>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</si>
  <si>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</si>
  <si>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</si>
  <si>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</si>
  <si>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</si>
  <si>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</si>
  <si>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</si>
  <si>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</si>
  <si>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</si>
  <si>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</si>
  <si>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</si>
  <si>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</si>
  <si>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</si>
  <si>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</si>
  <si>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</si>
  <si>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</si>
  <si>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</si>
  <si>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</si>
  <si>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</si>
  <si>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</si>
  <si>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</si>
  <si>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</si>
  <si>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</si>
  <si>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</si>
  <si>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</si>
  <si>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</si>
  <si>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</si>
  <si>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</si>
  <si>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</si>
  <si>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</si>
  <si>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</si>
  <si>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</si>
  <si>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</si>
  <si>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</si>
  <si>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</si>
  <si>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</si>
  <si>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</si>
  <si>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</si>
  <si>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</si>
  <si>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</si>
  <si>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</si>
  <si>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</si>
  <si>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</si>
  <si>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</si>
  <si>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</si>
  <si>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</si>
  <si>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</si>
  <si>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</si>
  <si>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</si>
  <si>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</si>
  <si>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</si>
  <si>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</si>
  <si>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</si>
  <si>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</si>
  <si>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</si>
  <si>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</si>
  <si>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</si>
  <si>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</si>
  <si>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</si>
  <si>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</si>
  <si>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</si>
  <si>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</si>
  <si>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</si>
  <si>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</si>
  <si>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</si>
  <si>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</si>
  <si>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</si>
  <si>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</si>
  <si>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</si>
  <si>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</si>
  <si>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</si>
  <si>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</si>
  <si>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</si>
  <si>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</si>
  <si>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</si>
  <si>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</si>
  <si>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</si>
  <si>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</si>
  <si>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</si>
  <si>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</si>
  <si>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</si>
  <si>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</si>
  <si>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</si>
  <si>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</si>
  <si>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</si>
  <si>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</si>
  <si>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</si>
  <si>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</si>
  <si>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</si>
  <si>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</si>
  <si>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</si>
  <si>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</si>
  <si>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</si>
  <si>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</si>
  <si>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</si>
  <si>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</si>
  <si>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</si>
  <si>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</si>
  <si>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</si>
  <si>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</si>
  <si>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</si>
  <si>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</si>
  <si>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</si>
  <si>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</si>
  <si>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</si>
  <si>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</si>
  <si>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</si>
  <si>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</si>
  <si>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</si>
  <si>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</si>
  <si>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</si>
  <si>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</si>
  <si>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</si>
  <si>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</si>
  <si>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</si>
  <si>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</si>
  <si>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</si>
  <si>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</si>
  <si>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</si>
  <si>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</si>
  <si>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</si>
  <si>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</si>
  <si>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</si>
  <si>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</si>
  <si>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</si>
  <si>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</si>
  <si>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</si>
  <si>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</si>
  <si>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</si>
  <si>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</si>
  <si>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</si>
  <si>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</si>
  <si>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</si>
  <si>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</si>
  <si>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</si>
  <si>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</si>
  <si>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</si>
  <si>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</si>
  <si>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</si>
  <si>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</si>
  <si>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</si>
  <si>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</si>
  <si>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</si>
  <si>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</si>
  <si>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</si>
  <si>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</si>
  <si>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</si>
  <si>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</si>
  <si>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</si>
  <si>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</si>
  <si>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</si>
  <si>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</si>
  <si>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</si>
  <si>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</si>
  <si>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</si>
  <si>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</si>
  <si>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</si>
  <si>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</si>
  <si>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</si>
  <si>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</si>
  <si>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</si>
  <si>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</si>
  <si>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</si>
  <si>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</si>
  <si>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</si>
  <si>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</si>
  <si>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</si>
  <si>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</si>
  <si>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</si>
  <si>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</si>
  <si>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</si>
  <si>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</si>
  <si>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</si>
  <si>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</si>
  <si>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</si>
  <si>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</si>
  <si>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</si>
  <si>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</si>
  <si>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</si>
  <si>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</si>
  <si>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</si>
  <si>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</si>
  <si>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</si>
  <si>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</si>
  <si>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</si>
  <si>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</si>
  <si>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</si>
  <si>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</si>
  <si>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</si>
  <si>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</si>
  <si>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</si>
  <si>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</si>
  <si>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</si>
  <si>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</si>
  <si>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</si>
  <si>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</si>
  <si>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</si>
  <si>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</si>
  <si>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</si>
  <si>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</si>
  <si>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</si>
  <si>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</si>
  <si>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</si>
  <si>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</si>
  <si>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</si>
  <si>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</si>
  <si>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</si>
  <si>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</si>
  <si>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</si>
  <si>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</si>
  <si>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</si>
  <si>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</si>
  <si>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</si>
  <si>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</si>
  <si>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</si>
  <si>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</si>
  <si>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</si>
  <si>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</si>
  <si>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</si>
  <si>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</si>
  <si>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</si>
  <si>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</si>
  <si>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</si>
  <si>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</si>
  <si>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</si>
  <si>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</si>
  <si>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</si>
  <si>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</si>
  <si>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</si>
  <si>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</si>
  <si>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</si>
  <si>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</si>
  <si>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</si>
  <si>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</si>
  <si>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</si>
  <si>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</si>
  <si>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</si>
  <si>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</si>
  <si>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</si>
  <si>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</si>
  <si>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</si>
  <si>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</si>
  <si>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</si>
  <si>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</si>
  <si>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</si>
  <si>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</si>
  <si>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</si>
  <si>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</si>
  <si>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</si>
  <si>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</si>
  <si>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</si>
  <si>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</si>
  <si>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</si>
  <si>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</si>
  <si>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</si>
  <si>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</si>
  <si>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</si>
  <si>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</si>
  <si>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</si>
  <si>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</si>
  <si>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</si>
  <si>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</si>
  <si>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</si>
  <si>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</si>
  <si>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</si>
  <si>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</si>
  <si>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</si>
  <si>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</si>
  <si>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</si>
  <si>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</si>
  <si>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</si>
  <si>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</si>
  <si>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</si>
  <si>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</si>
  <si>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</si>
  <si>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</si>
  <si>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</si>
  <si>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</si>
  <si>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</si>
  <si>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</si>
  <si>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</si>
  <si>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</si>
  <si>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</si>
  <si>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</si>
  <si>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</si>
  <si>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</si>
  <si>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</si>
  <si>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</si>
  <si>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</si>
  <si>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</si>
  <si>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</si>
  <si>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</si>
  <si>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</si>
  <si>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</si>
  <si>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</si>
  <si>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</si>
  <si>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</si>
  <si>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</si>
  <si>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</si>
  <si>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</si>
  <si>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</si>
  <si>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</si>
  <si>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</si>
  <si>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</si>
  <si>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</si>
  <si>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</si>
  <si>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</si>
  <si>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</si>
  <si>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</si>
  <si>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</si>
  <si>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</si>
  <si>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</si>
  <si>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</si>
  <si>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</si>
  <si>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</si>
  <si>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</si>
  <si>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</si>
  <si>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</si>
  <si>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</si>
  <si>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</si>
  <si>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</si>
  <si>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</si>
  <si>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</si>
  <si>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</si>
  <si>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</si>
  <si>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</si>
  <si>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</si>
  <si>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</si>
  <si>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</si>
  <si>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</si>
  <si>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</si>
  <si>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</si>
  <si>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</si>
  <si>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</si>
  <si>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</si>
  <si>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</si>
  <si>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</si>
  <si>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</si>
  <si>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</si>
  <si>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</si>
  <si>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</si>
  <si>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</si>
  <si>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</si>
  <si>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</si>
  <si>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</si>
  <si>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</si>
  <si>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</si>
  <si>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</si>
  <si>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</si>
  <si>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</si>
  <si>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</si>
  <si>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</si>
  <si>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</si>
  <si>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</si>
  <si>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</si>
  <si>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</si>
  <si>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</si>
  <si>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</si>
  <si>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</si>
  <si>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</si>
  <si>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</si>
  <si>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</si>
  <si>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</si>
  <si>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</si>
  <si>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</si>
  <si>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</si>
  <si>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</si>
  <si>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</si>
  <si>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</si>
  <si>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</si>
  <si>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</si>
  <si>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</si>
  <si>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</si>
  <si>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</si>
  <si>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</si>
  <si>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</si>
  <si>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</si>
  <si>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</si>
  <si>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</si>
  <si>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</si>
  <si>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</si>
  <si>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</si>
  <si>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</si>
  <si>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</si>
  <si>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</si>
  <si>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</si>
  <si>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</si>
  <si>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</si>
  <si>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</si>
  <si>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</si>
  <si>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</si>
  <si>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</si>
  <si>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</si>
  <si>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</si>
  <si>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</si>
  <si>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</si>
  <si>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</si>
  <si>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</si>
  <si>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</si>
  <si>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</si>
  <si>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</si>
  <si>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</si>
  <si>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</si>
  <si>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</si>
  <si>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</si>
  <si>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</si>
  <si>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</si>
  <si>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</si>
  <si>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</si>
  <si>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</si>
  <si>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</si>
  <si>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</si>
  <si>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</si>
  <si>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</si>
  <si>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</si>
  <si>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</si>
  <si>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</si>
  <si>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</si>
  <si>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</si>
  <si>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</si>
  <si>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</si>
  <si>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</si>
  <si>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</si>
  <si>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</si>
  <si>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</si>
  <si>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</si>
  <si>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</si>
  <si>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</si>
  <si>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</si>
  <si>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</si>
  <si>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</si>
  <si>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</si>
  <si>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</si>
  <si>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</si>
  <si>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</si>
  <si>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</si>
  <si>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</si>
  <si>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</si>
  <si>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</si>
  <si>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</si>
  <si>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</si>
  <si>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</si>
  <si>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</si>
  <si>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</si>
  <si>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</si>
  <si>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</si>
  <si>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</si>
  <si>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</si>
  <si>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</si>
  <si>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</si>
  <si>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</si>
  <si>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</si>
  <si>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</si>
  <si>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</si>
  <si>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</si>
  <si>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</si>
  <si>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</si>
  <si>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</si>
  <si>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</si>
  <si>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</si>
  <si>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</si>
  <si>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</si>
  <si>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</si>
  <si>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</si>
  <si>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</si>
  <si>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</si>
  <si>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</si>
  <si>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</si>
  <si>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</si>
  <si>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</si>
  <si>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</si>
  <si>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</si>
  <si>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</si>
  <si>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</si>
  <si>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</si>
  <si>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</si>
  <si>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</si>
  <si>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</si>
  <si>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</si>
  <si>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</si>
  <si>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</si>
  <si>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</si>
  <si>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</si>
  <si>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</si>
  <si>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</si>
  <si>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</si>
  <si>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</si>
  <si>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</si>
  <si>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</si>
  <si>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</si>
  <si>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</si>
  <si>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</si>
  <si>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</si>
  <si>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</si>
  <si>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</si>
  <si>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</si>
  <si>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</si>
  <si>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</si>
  <si>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</si>
  <si>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</si>
  <si>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</si>
  <si>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</si>
  <si>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</si>
  <si>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</si>
  <si>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</si>
  <si>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</si>
  <si>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</si>
  <si>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</si>
  <si>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</si>
  <si>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</si>
  <si>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</si>
  <si>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</si>
  <si>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</si>
  <si>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</si>
  <si>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</si>
  <si>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</si>
  <si>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</si>
  <si>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</si>
  <si>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</si>
  <si>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</si>
  <si>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</si>
  <si>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</si>
  <si>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</si>
  <si>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</si>
  <si>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</si>
  <si>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</si>
  <si>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</si>
  <si>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</si>
  <si>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</si>
  <si>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</si>
  <si>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</si>
  <si>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</si>
  <si>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</si>
  <si>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</si>
  <si>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</si>
  <si>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</si>
  <si>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</si>
  <si>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</si>
  <si>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</si>
  <si>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</si>
  <si>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</si>
  <si>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</si>
  <si>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</si>
  <si>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</si>
  <si>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</si>
  <si>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</si>
  <si>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</si>
  <si>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</si>
  <si>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</si>
  <si>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</si>
  <si>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</si>
  <si>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</si>
  <si>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</si>
  <si>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</si>
  <si>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</si>
  <si>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</si>
  <si>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</si>
  <si>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</si>
  <si>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</si>
  <si>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</si>
  <si>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</si>
  <si>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</si>
  <si>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</si>
  <si>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</si>
  <si>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</si>
  <si>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</si>
  <si>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</si>
  <si>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</si>
  <si>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</si>
  <si>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</si>
  <si>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</si>
  <si>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</si>
  <si>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</si>
  <si>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</si>
  <si>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</si>
  <si>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</si>
  <si>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</si>
  <si>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</si>
  <si>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</si>
  <si>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</si>
  <si>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</si>
  <si>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</si>
  <si>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</si>
  <si>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</si>
  <si>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</si>
  <si>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</si>
  <si>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</si>
  <si>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</si>
  <si>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</si>
  <si>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</si>
  <si>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</si>
  <si>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</si>
  <si>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</si>
  <si>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</si>
  <si>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</si>
  <si>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</si>
  <si>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</si>
  <si>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</si>
  <si>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</si>
  <si>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</si>
  <si>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</si>
  <si>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</si>
  <si>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</si>
  <si>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</si>
  <si>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</si>
  <si>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</si>
  <si>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</si>
  <si>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</si>
  <si>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</si>
  <si>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</si>
  <si>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</si>
  <si>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</si>
  <si>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</si>
  <si>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</si>
  <si>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</si>
  <si>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</si>
  <si>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</si>
  <si>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</si>
  <si>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</si>
  <si>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</si>
  <si>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</si>
  <si>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</si>
  <si>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</si>
  <si>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</si>
  <si>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</si>
  <si>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</si>
  <si>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</si>
  <si>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</si>
  <si>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</si>
  <si>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</si>
  <si>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</si>
  <si>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</si>
  <si>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</si>
  <si>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</si>
  <si>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</si>
  <si>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</si>
  <si>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</si>
  <si>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</si>
  <si>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</si>
  <si>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</si>
  <si>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</si>
  <si>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</si>
  <si>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</si>
  <si>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</si>
  <si>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</si>
  <si>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</si>
  <si>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</si>
  <si>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</si>
  <si>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</si>
  <si>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</si>
  <si>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</si>
  <si>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</si>
  <si>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</si>
  <si>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</si>
  <si>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</si>
  <si>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</si>
  <si>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</si>
  <si>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</si>
  <si>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</si>
  <si>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</si>
  <si>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</si>
  <si>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</si>
  <si>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</si>
  <si>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</si>
  <si>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</si>
  <si>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</si>
  <si>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</si>
  <si>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</si>
  <si>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</si>
  <si>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</si>
  <si>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</si>
  <si>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</si>
  <si>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</si>
  <si>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</si>
  <si>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</si>
  <si>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</si>
  <si>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</si>
  <si>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</si>
  <si>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</si>
  <si>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</si>
  <si>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</si>
  <si>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</si>
  <si>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</si>
  <si>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</si>
  <si>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</si>
  <si>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</si>
  <si>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</si>
  <si>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</si>
  <si>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</si>
  <si>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</si>
  <si>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</si>
  <si>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</si>
  <si>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</si>
  <si>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</si>
  <si>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</si>
  <si>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</si>
  <si>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</si>
  <si>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</si>
  <si>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</si>
  <si>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</si>
  <si>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</si>
  <si>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</si>
  <si>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</si>
  <si>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</si>
  <si>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</si>
  <si>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</si>
  <si>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</si>
  <si>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</si>
  <si>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</si>
  <si>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</si>
  <si>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</si>
  <si>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</si>
  <si>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</si>
  <si>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</si>
  <si>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</si>
  <si>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</si>
  <si>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</si>
  <si>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</si>
  <si>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</si>
  <si>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</si>
  <si>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</si>
  <si>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</si>
  <si>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</si>
  <si>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</si>
  <si>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</si>
  <si>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</si>
  <si>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</si>
  <si>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</si>
  <si>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</si>
  <si>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</si>
  <si>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</si>
  <si>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</si>
  <si>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</si>
  <si>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</si>
  <si>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</si>
  <si>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</si>
  <si>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</si>
  <si>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</si>
  <si>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</si>
  <si>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</si>
  <si>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</si>
  <si>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</si>
  <si>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</si>
  <si>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</si>
  <si>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</si>
  <si>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</si>
  <si>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</si>
  <si>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</si>
  <si>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</si>
  <si>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</si>
  <si>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</si>
  <si>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</si>
  <si>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</si>
  <si>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</si>
  <si>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</si>
  <si>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</si>
  <si>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</si>
  <si>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</si>
  <si>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</si>
  <si>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</si>
  <si>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</si>
  <si>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</si>
  <si>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</si>
  <si>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</si>
  <si>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</si>
  <si>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</si>
  <si>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</si>
  <si>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</si>
  <si>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</si>
  <si>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</si>
  <si>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</si>
  <si>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</si>
  <si>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</si>
  <si>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</si>
  <si>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</si>
  <si>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</si>
  <si>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</si>
  <si>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</si>
  <si>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</si>
  <si>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</si>
  <si>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</si>
  <si>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</si>
  <si>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</si>
  <si>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</si>
  <si>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</si>
  <si>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</si>
  <si>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</si>
  <si>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</si>
  <si>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</si>
  <si>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</si>
  <si>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</si>
  <si>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</si>
  <si>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</si>
  <si>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</si>
  <si>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</si>
  <si>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</si>
  <si>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</si>
  <si>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</si>
  <si>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</si>
  <si>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</si>
  <si>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</si>
  <si>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</si>
  <si>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</si>
  <si>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</si>
  <si>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</si>
  <si>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</si>
  <si>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</si>
  <si>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</si>
  <si>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</si>
  <si>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</si>
  <si>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</si>
  <si>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</si>
  <si>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</si>
  <si>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</si>
  <si>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</si>
  <si>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</si>
  <si>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</si>
  <si>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</si>
  <si>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</si>
  <si>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</si>
  <si>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</si>
  <si>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</si>
  <si>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</si>
  <si>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</si>
  <si>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</si>
  <si>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</si>
  <si>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</si>
  <si>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</si>
  <si>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</si>
  <si>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</si>
  <si>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</si>
  <si>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</si>
  <si>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</si>
  <si>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</si>
  <si>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</si>
  <si>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</si>
  <si>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</si>
  <si>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</si>
  <si>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</si>
  <si>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</si>
  <si>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</si>
  <si>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</si>
  <si>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</si>
  <si>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</si>
  <si>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</si>
  <si>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</si>
  <si>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</si>
  <si>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</si>
  <si>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</si>
  <si>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</si>
  <si>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</si>
  <si>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</si>
  <si>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</si>
  <si>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</si>
  <si>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</si>
  <si>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</si>
  <si>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</si>
  <si>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</si>
  <si>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</si>
  <si>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</si>
  <si>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</si>
  <si>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</si>
  <si>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</si>
  <si>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</si>
  <si>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</si>
  <si>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</si>
  <si>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</si>
  <si>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</si>
  <si>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</si>
  <si>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</si>
  <si>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</si>
  <si>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</si>
  <si>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</si>
  <si>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</si>
  <si>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</si>
  <si>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</si>
  <si>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</si>
  <si>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</si>
  <si>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</si>
  <si>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</si>
  <si>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</si>
  <si>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</si>
  <si>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</si>
  <si>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</si>
  <si>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</si>
  <si>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</si>
  <si>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</si>
  <si>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</si>
  <si>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</si>
  <si>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</si>
  <si>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</si>
  <si>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</si>
  <si>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</si>
  <si>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</si>
  <si>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</si>
  <si>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</si>
  <si>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</si>
  <si>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</si>
  <si>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</si>
  <si>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</si>
  <si>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</si>
  <si>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</si>
  <si>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</si>
  <si>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</si>
  <si>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</si>
  <si>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</si>
  <si>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</si>
  <si>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</si>
  <si>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</si>
  <si>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</si>
  <si>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</si>
  <si>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</si>
  <si>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</si>
  <si>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</si>
  <si>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</si>
  <si>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</si>
  <si>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</si>
  <si>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</si>
  <si>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</si>
  <si>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</si>
  <si>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</si>
  <si>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</si>
  <si>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</si>
  <si>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</si>
  <si>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</si>
  <si>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</si>
  <si>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</si>
  <si>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</si>
  <si>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</si>
  <si>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</si>
  <si>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</si>
  <si>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</si>
  <si>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</si>
  <si>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</si>
  <si>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</si>
  <si>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</si>
  <si>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</si>
  <si>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</si>
  <si>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</si>
  <si>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</si>
  <si>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</si>
  <si>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</si>
  <si>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</si>
  <si>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</si>
  <si>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</si>
  <si>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</si>
  <si>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</si>
  <si>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</si>
  <si>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</si>
  <si>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</si>
  <si>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</si>
  <si>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</si>
  <si>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</si>
  <si>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</si>
  <si>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</si>
  <si>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</si>
  <si>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</si>
  <si>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</si>
  <si>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</si>
  <si>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</si>
  <si>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</si>
  <si>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</si>
  <si>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</si>
  <si>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</si>
  <si>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</si>
  <si>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</si>
  <si>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</si>
  <si>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</si>
  <si>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</si>
  <si>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</si>
  <si>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</si>
  <si>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</si>
  <si>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</si>
  <si>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</si>
  <si>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</si>
  <si>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</si>
  <si>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</si>
  <si>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</si>
  <si>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</si>
  <si>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</si>
  <si>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</si>
  <si>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</si>
  <si>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</si>
  <si>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</si>
  <si>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</si>
  <si>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</si>
  <si>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</si>
  <si>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</si>
  <si>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</si>
  <si>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</si>
  <si>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</si>
  <si>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</si>
  <si>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</si>
  <si>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</si>
  <si>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</si>
  <si>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</si>
  <si>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</si>
  <si>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</si>
  <si>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</si>
  <si>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</si>
  <si>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</si>
  <si>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</si>
  <si>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</si>
  <si>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</si>
  <si>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</si>
  <si>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</si>
  <si>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</si>
  <si>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</si>
  <si>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</si>
  <si>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</si>
  <si>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</si>
  <si>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</si>
  <si>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</si>
  <si>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</si>
  <si>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</si>
  <si>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</si>
  <si>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</si>
  <si>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</si>
  <si>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</si>
  <si>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</si>
  <si>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</si>
  <si>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</si>
  <si>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</si>
  <si>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</si>
  <si>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</si>
  <si>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</si>
  <si>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</si>
  <si>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</si>
  <si>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</si>
  <si>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</si>
  <si>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</si>
  <si>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</si>
  <si>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</si>
  <si>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</si>
  <si>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</si>
  <si>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</si>
  <si>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</si>
  <si>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</si>
  <si>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</si>
  <si>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</si>
  <si>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</si>
  <si>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</si>
  <si>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</si>
  <si>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</si>
  <si>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</si>
  <si>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</si>
  <si>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</si>
  <si>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</si>
  <si>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</si>
  <si>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</si>
  <si>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</si>
  <si>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</si>
  <si>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</si>
  <si>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</si>
  <si>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</si>
  <si>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</si>
  <si>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</si>
  <si>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</si>
  <si>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</si>
  <si>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</si>
  <si>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</si>
  <si>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</si>
  <si>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</si>
  <si>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</si>
  <si>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</si>
  <si>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</si>
  <si>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</si>
  <si>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</si>
  <si>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</si>
  <si>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</si>
  <si>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</si>
  <si>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</si>
  <si>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</si>
  <si>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</si>
  <si>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</si>
  <si>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</si>
  <si>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</si>
  <si>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</si>
  <si>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</si>
  <si>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</si>
  <si>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</si>
  <si>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</si>
  <si>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</si>
  <si>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</si>
  <si>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</si>
  <si>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</si>
  <si>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</si>
  <si>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</si>
  <si>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</si>
  <si>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</si>
  <si>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</si>
  <si>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</si>
  <si>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</si>
  <si>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</si>
  <si>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</si>
  <si>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</si>
  <si>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</si>
  <si>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</si>
  <si>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</si>
  <si>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</si>
  <si>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</si>
  <si>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</si>
  <si>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</si>
  <si>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</si>
  <si>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</si>
  <si>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</si>
  <si>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</si>
  <si>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</si>
  <si>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</si>
  <si>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</si>
  <si>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</si>
  <si>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</si>
  <si>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</si>
  <si>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</si>
  <si>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</si>
  <si>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</si>
  <si>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</si>
  <si>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</si>
  <si>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</si>
  <si>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</si>
  <si>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</si>
  <si>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</si>
  <si>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</si>
  <si>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</si>
  <si>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</si>
  <si>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</si>
  <si>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</si>
  <si>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</si>
  <si>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</si>
  <si>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</si>
  <si>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</si>
  <si>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</si>
  <si>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</si>
  <si>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</si>
  <si>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</si>
  <si>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</si>
  <si>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</si>
  <si>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</si>
  <si>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</si>
  <si>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</si>
  <si>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</si>
  <si>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</si>
  <si>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</si>
  <si>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</si>
  <si>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</si>
  <si>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</si>
  <si>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</si>
  <si>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</si>
  <si>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</si>
  <si>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</si>
  <si>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</si>
  <si>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</si>
  <si>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</si>
  <si>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</si>
  <si>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</si>
  <si>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</si>
  <si>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</si>
  <si>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</si>
  <si>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</si>
  <si>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</si>
  <si>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</si>
  <si>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</si>
  <si>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</si>
  <si>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</si>
  <si>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</si>
  <si>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</si>
  <si>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</si>
  <si>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</si>
  <si>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</si>
  <si>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</si>
  <si>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</si>
  <si>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</si>
  <si>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</si>
  <si>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</si>
  <si>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</si>
  <si>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</si>
  <si>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</si>
  <si>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</si>
  <si>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</si>
  <si>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</si>
  <si>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</si>
  <si>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</si>
  <si>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</si>
  <si>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</si>
  <si>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</si>
  <si>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</si>
  <si>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</si>
  <si>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</si>
  <si>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</si>
  <si>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</si>
  <si>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</si>
  <si>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</si>
  <si>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</si>
  <si>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</si>
  <si>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</si>
  <si>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</si>
  <si>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</si>
  <si>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</si>
  <si>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</si>
  <si>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</si>
  <si>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</si>
  <si>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</si>
  <si>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</si>
  <si>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</si>
  <si>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</si>
  <si>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</si>
  <si>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</si>
  <si>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</si>
  <si>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</si>
  <si>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</si>
  <si>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</si>
  <si>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</si>
  <si>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</si>
  <si>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</si>
  <si>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</si>
  <si>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</si>
  <si>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</si>
  <si>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</si>
  <si>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</si>
  <si>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</si>
  <si>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</si>
  <si>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</si>
  <si>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</si>
  <si>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</si>
  <si>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</si>
  <si>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</si>
  <si>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</si>
  <si>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</si>
  <si>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</si>
  <si>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</si>
  <si>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</si>
  <si>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</si>
  <si>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</si>
  <si>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</si>
  <si>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</si>
  <si>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</si>
  <si>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</si>
  <si>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</si>
  <si>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</si>
  <si>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</si>
  <si>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</si>
  <si>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</si>
  <si>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</si>
  <si>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</si>
  <si>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</si>
  <si>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</si>
  <si>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</si>
  <si>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</si>
  <si>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</si>
  <si>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</si>
  <si>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</si>
  <si>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</si>
  <si>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</si>
  <si>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</si>
  <si>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</si>
  <si>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</si>
  <si>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</si>
  <si>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</si>
  <si>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</si>
  <si>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</si>
  <si>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</si>
  <si>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</si>
  <si>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</si>
  <si>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</si>
  <si>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</si>
  <si>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</si>
  <si>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</si>
  <si>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</si>
  <si>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</si>
  <si>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</si>
  <si>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</si>
  <si>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</si>
  <si>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</si>
  <si>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</si>
  <si>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</si>
  <si>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</si>
  <si>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</si>
  <si>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</si>
  <si>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</si>
  <si>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</si>
  <si>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</si>
  <si>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</si>
  <si>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</si>
  <si>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</si>
  <si>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</si>
  <si>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</si>
  <si>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</si>
  <si>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</si>
  <si>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</si>
  <si>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</si>
  <si>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</si>
  <si>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</si>
  <si>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</si>
  <si>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</si>
  <si>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</si>
  <si>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</si>
  <si>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</si>
  <si>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</si>
  <si>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</si>
  <si>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</si>
  <si>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</si>
  <si>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</si>
  <si>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</si>
  <si>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</si>
  <si>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</si>
  <si>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</si>
  <si>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</si>
  <si>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</si>
  <si>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</si>
  <si>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</si>
  <si>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</si>
  <si>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</si>
  <si>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</si>
  <si>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</si>
  <si>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</si>
  <si>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</si>
  <si>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</si>
  <si>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</si>
  <si>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</si>
  <si>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</si>
  <si>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</si>
  <si>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</si>
  <si>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</si>
  <si>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</si>
  <si>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</si>
  <si>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</si>
  <si>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</si>
  <si>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</si>
  <si>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</si>
  <si>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</si>
  <si>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</si>
  <si>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</si>
  <si>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</si>
  <si>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</si>
  <si>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</si>
  <si>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</si>
  <si>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</si>
  <si>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</si>
  <si>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</si>
  <si>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</si>
  <si>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</si>
  <si>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</si>
  <si>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</si>
  <si>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</si>
  <si>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</si>
  <si>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</si>
  <si>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</si>
  <si>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</si>
  <si>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</si>
  <si>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</si>
  <si>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</si>
  <si>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</si>
  <si>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</si>
  <si>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</si>
  <si>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</si>
  <si>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</si>
  <si>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</si>
  <si>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</si>
  <si>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</si>
  <si>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</si>
  <si>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</si>
  <si>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</si>
  <si>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</si>
  <si>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</si>
  <si>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</si>
  <si>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</si>
  <si>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</si>
  <si>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</si>
  <si>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</si>
  <si>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</si>
  <si>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</si>
  <si>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</si>
  <si>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</si>
  <si>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</si>
  <si>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</si>
  <si>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</si>
  <si>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</si>
  <si>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</si>
  <si>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</si>
  <si>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</si>
  <si>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</si>
  <si>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</si>
  <si>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</si>
  <si>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</si>
  <si>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</si>
  <si>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</si>
  <si>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</si>
  <si>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</si>
  <si>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</si>
  <si>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</si>
  <si>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</si>
  <si>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</si>
  <si>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</si>
  <si>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</si>
  <si>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</si>
  <si>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</si>
  <si>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</si>
  <si>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</si>
  <si>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</si>
  <si>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</si>
  <si>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</si>
  <si>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</si>
  <si>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</si>
  <si>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</si>
  <si>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</si>
  <si>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</si>
  <si>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</si>
  <si>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</si>
  <si>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</si>
  <si>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</si>
  <si>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</si>
  <si>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</si>
  <si>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</si>
  <si>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</si>
  <si>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</si>
  <si>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</si>
  <si>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</si>
  <si>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</si>
  <si>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</si>
  <si>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</si>
  <si>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</si>
  <si>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</si>
  <si>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</si>
  <si>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</si>
  <si>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</si>
  <si>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</si>
  <si>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</si>
  <si>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</si>
  <si>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</si>
  <si>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</si>
  <si>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</si>
  <si>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</si>
  <si>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</si>
  <si>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</si>
  <si>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</si>
  <si>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</si>
  <si>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</si>
  <si>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</si>
  <si>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</si>
  <si>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</si>
  <si>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</si>
  <si>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</si>
  <si>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</si>
  <si>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</si>
  <si>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</si>
  <si>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</si>
  <si>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</si>
  <si>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</si>
  <si>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</si>
  <si>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</si>
  <si>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</si>
  <si>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</si>
  <si>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</si>
  <si>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</si>
  <si>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</si>
  <si>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</si>
  <si>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</si>
  <si>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</si>
  <si>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</si>
  <si>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</si>
  <si>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</si>
  <si>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</si>
  <si>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</si>
  <si>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</si>
  <si>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</si>
  <si>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</si>
  <si>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</si>
  <si>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</si>
  <si>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</si>
  <si>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</si>
  <si>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</si>
  <si>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</si>
  <si>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</si>
  <si>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</si>
  <si>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</si>
  <si>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</si>
  <si>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</si>
  <si>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</si>
  <si>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</si>
  <si>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</si>
  <si>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</si>
  <si>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</si>
  <si>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</si>
  <si>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</si>
  <si>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</si>
  <si>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</si>
  <si>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</si>
  <si>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</si>
  <si>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</si>
  <si>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</si>
  <si>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</si>
  <si>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</si>
  <si>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</si>
  <si>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</si>
  <si>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</si>
  <si>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</si>
  <si>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</si>
  <si>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</si>
  <si>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</si>
  <si>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</si>
  <si>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</si>
  <si>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</si>
  <si>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</si>
  <si>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</si>
  <si>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</si>
  <si>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</si>
  <si>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</si>
  <si>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</si>
  <si>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</si>
  <si>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</si>
  <si>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</si>
  <si>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</si>
  <si>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</si>
  <si>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</si>
  <si>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</si>
  <si>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</si>
  <si>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</si>
  <si>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</si>
  <si>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</si>
  <si>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</si>
  <si>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</si>
  <si>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</si>
  <si>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</si>
  <si>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</si>
  <si>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</si>
  <si>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</si>
  <si>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</si>
  <si>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</si>
  <si>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</si>
  <si>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</si>
  <si>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</si>
  <si>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</si>
  <si>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</si>
  <si>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</si>
  <si>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</si>
  <si>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</si>
  <si>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</si>
  <si>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</si>
  <si>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</si>
  <si>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</si>
  <si>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</si>
  <si>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</si>
  <si>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</si>
  <si>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</si>
  <si>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</si>
  <si>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</si>
  <si>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</si>
  <si>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</si>
  <si>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</si>
  <si>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</si>
  <si>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</si>
  <si>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</si>
  <si>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</si>
  <si>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</si>
  <si>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</si>
  <si>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</si>
  <si>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</si>
  <si>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</si>
  <si>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</si>
  <si>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</si>
  <si>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</si>
  <si>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</si>
  <si>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</si>
  <si>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</si>
  <si>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</si>
  <si>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</si>
  <si>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</si>
  <si>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</si>
  <si>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</si>
  <si>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</si>
  <si>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</si>
  <si>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</si>
  <si>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</si>
  <si>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</si>
  <si>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</si>
  <si>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</si>
  <si>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</si>
  <si>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</si>
  <si>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</si>
  <si>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</si>
  <si>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</si>
  <si>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</si>
  <si>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</si>
  <si>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</si>
  <si>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</si>
  <si>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</si>
  <si>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</si>
  <si>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</si>
  <si>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</si>
  <si>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</si>
  <si>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</si>
  <si>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</si>
  <si>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</si>
  <si>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</si>
  <si>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</si>
  <si>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</si>
  <si>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</si>
  <si>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</si>
  <si>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</si>
  <si>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</si>
  <si>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</si>
  <si>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</si>
  <si>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</si>
  <si>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</si>
  <si>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</si>
  <si>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</si>
  <si>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</si>
  <si>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</si>
  <si>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</si>
  <si>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</si>
  <si>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</si>
  <si>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</si>
  <si>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</si>
  <si>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</si>
  <si>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</si>
  <si>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</si>
  <si>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</si>
  <si>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</si>
  <si>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</si>
  <si>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</si>
  <si>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</si>
  <si>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</si>
  <si>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</si>
  <si>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</si>
  <si>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</si>
  <si>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</si>
  <si>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</si>
  <si>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</si>
  <si>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</si>
  <si>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</si>
  <si>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</si>
  <si>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</si>
  <si>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</si>
  <si>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</si>
  <si>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</si>
  <si>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</si>
  <si>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</si>
  <si>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</si>
  <si>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</si>
  <si>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</si>
  <si>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</si>
  <si>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</si>
  <si>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</si>
  <si>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</si>
  <si>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</si>
  <si>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</si>
  <si>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</si>
  <si>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</si>
  <si>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</si>
  <si>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</si>
  <si>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</si>
  <si>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</si>
  <si>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</si>
  <si>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</si>
  <si>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</si>
  <si>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</si>
  <si>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</si>
  <si>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</si>
  <si>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</si>
  <si>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</si>
  <si>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</si>
  <si>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</si>
  <si>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</si>
  <si>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</si>
  <si>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</si>
  <si>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</si>
  <si>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</si>
  <si>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</si>
  <si>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</si>
  <si>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</si>
  <si>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</si>
  <si>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</si>
  <si>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</si>
  <si>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</si>
  <si>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</si>
  <si>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</si>
  <si>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</si>
  <si>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</si>
  <si>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</si>
  <si>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</si>
  <si>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</si>
  <si>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</si>
  <si>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</si>
  <si>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</si>
  <si>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</si>
  <si>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</si>
  <si>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</si>
  <si>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</si>
  <si>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</si>
  <si>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</si>
  <si>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</si>
  <si>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</si>
  <si>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</si>
  <si>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</si>
  <si>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</si>
  <si>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</si>
  <si>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</si>
  <si>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</si>
  <si>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</si>
  <si>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</si>
  <si>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</si>
  <si>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</si>
  <si>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</si>
  <si>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</si>
  <si>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</si>
  <si>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</si>
  <si>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</si>
  <si>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</si>
  <si>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</si>
  <si>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</si>
  <si>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</si>
  <si>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</si>
  <si>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</si>
  <si>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</si>
  <si>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</si>
  <si>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</si>
  <si>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</si>
  <si>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</si>
  <si>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</si>
  <si>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</si>
  <si>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</si>
  <si>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</si>
  <si>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</si>
  <si>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</si>
  <si>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</si>
  <si>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</si>
  <si>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</si>
  <si>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</si>
  <si>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</si>
  <si>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</si>
  <si>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</si>
  <si>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</si>
  <si>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</si>
  <si>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</si>
  <si>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</si>
  <si>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</si>
  <si>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</si>
  <si>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</si>
  <si>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</si>
  <si>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</si>
  <si>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</si>
  <si>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</si>
  <si>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</si>
  <si>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</si>
  <si>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</si>
  <si>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</si>
  <si>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</si>
  <si>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</si>
  <si>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</si>
  <si>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</si>
  <si>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</si>
  <si>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</si>
  <si>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</si>
  <si>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</si>
  <si>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</si>
  <si>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</si>
  <si>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</si>
  <si>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</si>
  <si>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</si>
  <si>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</si>
  <si>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</si>
  <si>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</si>
  <si>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</si>
  <si>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</si>
  <si>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</si>
  <si>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</si>
  <si>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</si>
  <si>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</si>
  <si>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</si>
  <si>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</si>
  <si>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</si>
  <si>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</si>
  <si>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</si>
  <si>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</si>
  <si>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</si>
  <si>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</si>
  <si>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</si>
  <si>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</si>
  <si>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</si>
  <si>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</si>
  <si>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</si>
  <si>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</si>
  <si>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</si>
  <si>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</si>
  <si>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</si>
  <si>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</si>
  <si>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</si>
  <si>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</si>
  <si>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</si>
  <si>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</si>
  <si>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</si>
  <si>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</si>
  <si>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</si>
  <si>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</si>
  <si>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</si>
  <si>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</si>
  <si>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</si>
  <si>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</si>
  <si>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</si>
  <si>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</si>
  <si>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</si>
  <si>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</si>
  <si>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</si>
  <si>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</si>
  <si>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</si>
  <si>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</si>
  <si>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</si>
  <si>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</si>
  <si>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</si>
  <si>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</si>
  <si>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</si>
  <si>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</si>
  <si>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</si>
  <si>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</si>
  <si>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</si>
  <si>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</si>
  <si>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</si>
  <si>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</si>
  <si>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</si>
  <si>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</si>
  <si>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</si>
  <si>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</si>
  <si>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</si>
  <si>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</si>
  <si>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</si>
  <si>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</si>
  <si>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</si>
  <si>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</si>
  <si>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</si>
  <si>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</si>
  <si>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</si>
  <si>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</si>
  <si>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</si>
  <si>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</si>
  <si>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</si>
  <si>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</si>
  <si>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</si>
  <si>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</si>
  <si>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</si>
  <si>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</si>
  <si>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</si>
  <si>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</si>
  <si>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</si>
  <si>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</si>
  <si>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</si>
  <si>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</si>
  <si>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</si>
  <si>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</si>
  <si>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</si>
  <si>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</si>
  <si>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</si>
  <si>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</si>
  <si>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</si>
  <si>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</si>
  <si>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</si>
  <si>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</si>
  <si>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</si>
  <si>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</si>
  <si>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</si>
  <si>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</si>
  <si>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</si>
  <si>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</si>
  <si>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</si>
  <si>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</si>
  <si>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</si>
  <si>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</si>
  <si>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</si>
  <si>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</si>
  <si>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</si>
  <si>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</si>
  <si>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</si>
  <si>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</si>
  <si>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</si>
  <si>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</si>
  <si>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</si>
  <si>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</si>
  <si>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</si>
  <si>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</si>
  <si>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</si>
  <si>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</si>
  <si>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</si>
  <si>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</si>
  <si>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</si>
  <si>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</si>
  <si>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</si>
  <si>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</si>
  <si>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</si>
  <si>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</si>
  <si>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</si>
  <si>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</si>
  <si>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</si>
  <si>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</si>
  <si>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</si>
  <si>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</si>
  <si>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</si>
  <si>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</si>
  <si>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</si>
  <si>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</si>
  <si>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</si>
  <si>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</si>
  <si>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</si>
  <si>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</si>
  <si>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</si>
  <si>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</si>
  <si>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</si>
  <si>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</si>
  <si>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</si>
  <si>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</si>
  <si>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</si>
  <si>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</si>
  <si>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</si>
  <si>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</si>
  <si>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</si>
  <si>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</si>
  <si>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</si>
  <si>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</si>
  <si>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</si>
  <si>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</si>
  <si>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</si>
  <si>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</si>
  <si>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</si>
  <si>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</si>
  <si>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</si>
  <si>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</si>
  <si>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</si>
  <si>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</si>
  <si>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</si>
  <si>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</si>
  <si>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</si>
  <si>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</si>
  <si>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</si>
  <si>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</si>
  <si>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</si>
  <si>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</si>
  <si>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</si>
  <si>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</si>
  <si>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</si>
  <si>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</si>
  <si>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</si>
  <si>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</si>
  <si>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</si>
  <si>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</si>
  <si>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</si>
  <si>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</si>
  <si>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</si>
  <si>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</si>
  <si>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</si>
  <si>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</si>
  <si>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</si>
  <si>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</si>
  <si>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</si>
  <si>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</si>
  <si>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</si>
  <si>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</si>
  <si>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</si>
  <si>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</si>
  <si>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</si>
  <si>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</si>
  <si>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</si>
  <si>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</si>
  <si>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</si>
  <si>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</si>
  <si>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</si>
  <si>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</si>
  <si>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</si>
  <si>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</si>
  <si>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</si>
  <si>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</si>
  <si>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</si>
  <si>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</si>
  <si>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</si>
  <si>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</si>
  <si>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</si>
  <si>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</si>
  <si>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</si>
  <si>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</si>
  <si>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</si>
  <si>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</si>
  <si>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</si>
  <si>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</si>
  <si>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</si>
  <si>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</si>
  <si>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</si>
  <si>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</si>
  <si>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</si>
  <si>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</si>
  <si>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</si>
  <si>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</si>
  <si>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</si>
  <si>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</si>
  <si>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</si>
  <si>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</si>
  <si>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</si>
  <si>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</si>
  <si>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</si>
  <si>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</si>
  <si>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</si>
  <si>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</si>
  <si>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</si>
  <si>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</si>
  <si>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</si>
  <si>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</si>
  <si>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</si>
  <si>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</si>
  <si>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</si>
  <si>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</si>
  <si>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</si>
  <si>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</si>
  <si>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</si>
  <si>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</si>
  <si>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</si>
  <si>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</si>
  <si>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</si>
  <si>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</si>
  <si>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</si>
  <si>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</si>
  <si>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</si>
  <si>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</si>
  <si>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</si>
  <si>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</si>
  <si>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</si>
  <si>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</si>
  <si>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</si>
  <si>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</si>
  <si>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</si>
  <si>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</si>
  <si>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</si>
  <si>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</si>
  <si>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</si>
  <si>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</si>
  <si>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</si>
  <si>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</si>
  <si>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</si>
  <si>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</si>
  <si>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</si>
  <si>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</si>
  <si>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</si>
  <si>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</si>
  <si>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</si>
  <si>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</si>
  <si>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</si>
  <si>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</si>
  <si>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</si>
  <si>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</si>
  <si>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</si>
  <si>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</si>
  <si>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</si>
  <si>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</si>
  <si>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</si>
  <si>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</si>
  <si>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</si>
  <si>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</si>
  <si>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</si>
  <si>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</si>
  <si>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</si>
  <si>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</si>
  <si>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</si>
  <si>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</si>
  <si>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</si>
  <si>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</si>
  <si>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</si>
  <si>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</si>
  <si>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</si>
  <si>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</si>
  <si>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</si>
  <si>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</si>
  <si>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</si>
  <si>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</si>
  <si>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</si>
  <si>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</si>
  <si>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</si>
  <si>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</si>
  <si>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</si>
  <si>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</si>
  <si>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</si>
  <si>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</si>
  <si>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</si>
  <si>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</si>
  <si>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</si>
  <si>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</si>
  <si>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</si>
  <si>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</si>
  <si>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</si>
  <si>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</si>
  <si>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</si>
  <si>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</si>
  <si>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</si>
  <si>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</si>
  <si>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</si>
  <si>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</si>
  <si>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</si>
  <si>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</si>
  <si>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</si>
  <si>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</si>
  <si>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</si>
  <si>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</si>
  <si>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</si>
  <si>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</si>
  <si>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</si>
  <si>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</si>
  <si>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</si>
  <si>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</si>
  <si>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</si>
  <si>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</si>
  <si>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</si>
  <si>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</si>
  <si>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</si>
  <si>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</si>
  <si>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</si>
  <si>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</si>
  <si>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</si>
  <si>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</si>
  <si>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</si>
  <si>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</si>
  <si>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</si>
  <si>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</si>
  <si>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</si>
  <si>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</si>
  <si>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</si>
  <si>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</si>
  <si>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</si>
  <si>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</si>
  <si>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</si>
  <si>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</si>
  <si>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</si>
  <si>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</si>
  <si>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</si>
  <si>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</si>
  <si>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</si>
  <si>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</si>
  <si>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</si>
  <si>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</si>
  <si>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</si>
  <si>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</si>
  <si>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</si>
  <si>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</si>
  <si>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</si>
  <si>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</si>
  <si>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</si>
  <si>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</si>
  <si>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</si>
  <si>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</si>
  <si>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</si>
  <si>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</si>
  <si>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</si>
  <si>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</si>
  <si>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</si>
  <si>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</si>
  <si>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</si>
  <si>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</si>
  <si>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</si>
  <si>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</si>
  <si>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</si>
  <si>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</si>
  <si>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</si>
  <si>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</si>
  <si>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</si>
  <si>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</si>
  <si>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</si>
  <si>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</si>
  <si>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</si>
  <si>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</si>
  <si>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</si>
  <si>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</si>
  <si>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</si>
  <si>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</si>
  <si>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</si>
  <si>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</si>
  <si>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</si>
  <si>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</si>
  <si>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</si>
  <si>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</si>
  <si>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</si>
  <si>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</si>
  <si>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</si>
  <si>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</si>
  <si>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</si>
  <si>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</si>
  <si>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</si>
  <si>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</si>
  <si>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</si>
  <si>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</si>
  <si>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</si>
  <si>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</si>
  <si>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</si>
  <si>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</si>
  <si>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</si>
  <si>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</si>
  <si>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</si>
  <si>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</si>
  <si>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</si>
  <si>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</si>
  <si>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</si>
  <si>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</si>
  <si>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</si>
  <si>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</si>
  <si>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</si>
  <si>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</si>
  <si>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</si>
  <si>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</si>
  <si>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</si>
  <si>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</si>
  <si>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</si>
  <si>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</si>
  <si>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</si>
  <si>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</si>
  <si>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</si>
  <si>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</si>
  <si>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</si>
  <si>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</si>
  <si>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</si>
  <si>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</si>
  <si>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</si>
  <si>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</si>
  <si>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</si>
  <si>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</si>
  <si>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</si>
  <si>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</si>
  <si>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</si>
  <si>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</si>
  <si>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</si>
  <si>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</si>
  <si>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</si>
  <si>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</si>
  <si>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</si>
  <si>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</si>
  <si>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</si>
  <si>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</si>
  <si>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</si>
  <si>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</si>
  <si>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</si>
  <si>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</si>
  <si>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</si>
  <si>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</si>
  <si>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</si>
  <si>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</si>
  <si>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</si>
  <si>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</si>
  <si>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</si>
  <si>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</si>
  <si>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</si>
  <si>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</si>
  <si>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</si>
  <si>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</si>
  <si>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</si>
  <si>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</si>
  <si>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</si>
  <si>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</si>
  <si>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</si>
  <si>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</si>
  <si>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</si>
  <si>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</si>
  <si>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</si>
  <si>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</si>
  <si>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</si>
  <si>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</si>
  <si>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</si>
  <si>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</si>
  <si>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</si>
  <si>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</si>
  <si>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</si>
  <si>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</si>
  <si>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</si>
  <si>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</si>
  <si>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</si>
  <si>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</si>
  <si>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</si>
  <si>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</si>
  <si>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</si>
  <si>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</si>
  <si>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</si>
  <si>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</si>
  <si>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</si>
  <si>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</si>
  <si>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</si>
  <si>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</si>
  <si>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</si>
  <si>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</si>
  <si>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</si>
  <si>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</si>
  <si>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</si>
  <si>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</si>
  <si>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</si>
  <si>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</si>
  <si>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</si>
  <si>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</si>
  <si>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</si>
  <si>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</si>
  <si>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</si>
  <si>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</si>
  <si>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</si>
  <si>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</si>
  <si>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</si>
  <si>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</si>
  <si>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</si>
  <si>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</si>
  <si>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</si>
  <si>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</si>
  <si>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</si>
  <si>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</si>
  <si>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</si>
  <si>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</si>
  <si>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</si>
  <si>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</si>
  <si>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</si>
  <si>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</si>
  <si>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</si>
  <si>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</si>
  <si>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</si>
  <si>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</si>
  <si>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</si>
  <si>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</si>
  <si>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</si>
  <si>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</si>
  <si>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</si>
  <si>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</si>
  <si>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</si>
  <si>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</si>
  <si>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</si>
  <si>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</si>
  <si>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</si>
  <si>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</si>
  <si>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</si>
  <si>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</si>
  <si>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</si>
  <si>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</si>
  <si>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</si>
  <si>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</si>
  <si>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</si>
  <si>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</si>
  <si>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</si>
  <si>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</si>
  <si>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</si>
  <si>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</si>
  <si>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</si>
  <si>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</si>
  <si>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</si>
  <si>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</si>
  <si>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</si>
  <si>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</si>
  <si>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</si>
  <si>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</si>
  <si>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</si>
  <si>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</si>
  <si>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</si>
  <si>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</si>
  <si>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</si>
  <si>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</si>
  <si>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</si>
  <si>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</si>
  <si>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</si>
  <si>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</si>
  <si>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</si>
  <si>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</si>
  <si>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</si>
  <si>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</si>
  <si>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</si>
  <si>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</si>
  <si>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</si>
  <si>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</si>
  <si>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</si>
  <si>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</si>
  <si>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</si>
  <si>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</si>
  <si>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</si>
  <si>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</si>
  <si>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</si>
  <si>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</si>
  <si>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</si>
  <si>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</si>
  <si>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</si>
  <si>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</si>
  <si>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</si>
  <si>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</si>
  <si>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</si>
  <si>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</si>
  <si>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</si>
  <si>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</si>
  <si>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</si>
  <si>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</si>
  <si>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</si>
  <si>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</si>
  <si>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</si>
  <si>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</si>
  <si>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</si>
  <si>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</si>
  <si>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</si>
  <si>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</si>
  <si>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</si>
  <si>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</si>
  <si>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</si>
  <si>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</si>
  <si>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</si>
  <si>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</si>
  <si>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</si>
  <si>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</si>
  <si>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</si>
  <si>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</si>
  <si>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</si>
  <si>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</si>
  <si>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</si>
  <si>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</si>
  <si>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</si>
  <si>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</si>
  <si>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</si>
  <si>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</si>
  <si>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</si>
  <si>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</si>
  <si>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</si>
  <si>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</si>
  <si>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</si>
  <si>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</si>
  <si>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</si>
  <si>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</si>
  <si>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</si>
  <si>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</si>
  <si>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</si>
  <si>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</si>
  <si>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</si>
  <si>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</si>
  <si>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</si>
  <si>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</si>
  <si>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</si>
  <si>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</si>
  <si>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</si>
  <si>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</si>
  <si>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</si>
  <si>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</si>
  <si>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</si>
  <si>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</si>
  <si>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</si>
  <si>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</si>
  <si>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</si>
  <si>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</si>
  <si>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</si>
  <si>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</si>
  <si>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</si>
  <si>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</si>
  <si>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</si>
  <si>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</si>
  <si>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</si>
  <si>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</si>
  <si>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</si>
  <si>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</si>
  <si>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</si>
  <si>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</si>
  <si>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</si>
  <si>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</si>
  <si>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</si>
  <si>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</si>
  <si>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</si>
  <si>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</si>
  <si>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</si>
  <si>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</si>
  <si>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</si>
  <si>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</si>
  <si>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</si>
  <si>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</si>
  <si>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</si>
  <si>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</si>
  <si>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</si>
  <si>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</si>
  <si>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</si>
  <si>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</si>
  <si>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</si>
  <si>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</si>
  <si>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</si>
  <si>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</si>
  <si>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</si>
  <si>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</si>
  <si>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</si>
  <si>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</si>
  <si>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</si>
  <si>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</si>
  <si>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</si>
  <si>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</si>
  <si>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</si>
  <si>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</si>
  <si>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</si>
  <si>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</si>
  <si>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</si>
  <si>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</si>
  <si>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</si>
  <si>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</si>
  <si>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</si>
  <si>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</si>
  <si>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</si>
  <si>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</si>
  <si>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</si>
  <si>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</si>
  <si>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</si>
  <si>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</si>
  <si>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</si>
  <si>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</si>
  <si>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</si>
  <si>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</si>
  <si>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</si>
  <si>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</si>
  <si>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</si>
  <si>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</si>
  <si>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</si>
  <si>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</si>
  <si>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</si>
  <si>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</si>
  <si>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</si>
  <si>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</si>
  <si>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</si>
  <si>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</si>
  <si>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</si>
  <si>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</si>
  <si>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</si>
  <si>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</si>
  <si>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</si>
  <si>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</si>
  <si>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</si>
  <si>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</si>
  <si>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</si>
  <si>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</si>
  <si>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</si>
  <si>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</si>
  <si>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</si>
  <si>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</si>
  <si>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</si>
  <si>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</si>
  <si>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</si>
  <si>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</si>
  <si>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</si>
  <si>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</si>
  <si>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</si>
  <si>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</si>
  <si>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</si>
  <si>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</si>
  <si>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</si>
  <si>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</si>
  <si>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</si>
  <si>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</si>
  <si>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</si>
  <si>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</si>
  <si>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</si>
  <si>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</si>
  <si>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</si>
  <si>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</si>
  <si>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</si>
  <si>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</si>
  <si>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</si>
  <si>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</si>
  <si>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</si>
  <si>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</si>
  <si>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</si>
  <si>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</si>
  <si>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</si>
  <si>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</si>
  <si>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</si>
  <si>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</si>
  <si>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</si>
  <si>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</si>
  <si>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</si>
  <si>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</si>
  <si>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</si>
  <si>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</si>
  <si>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</si>
  <si>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</si>
  <si>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</si>
  <si>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</si>
  <si>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</si>
  <si>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</si>
  <si>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</si>
  <si>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</si>
  <si>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</si>
  <si>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</si>
  <si>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</si>
  <si>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</si>
  <si>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</si>
  <si>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</si>
  <si>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</si>
  <si>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</si>
  <si>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</si>
  <si>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</si>
  <si>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</si>
  <si>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</si>
  <si>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</si>
  <si>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</si>
  <si>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</si>
  <si>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</si>
  <si>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</si>
  <si>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</si>
  <si>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</si>
  <si>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</si>
  <si>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</si>
  <si>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</si>
  <si>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</si>
  <si>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</si>
  <si>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</si>
  <si>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</si>
  <si>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</si>
  <si>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</si>
  <si>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</si>
  <si>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</si>
  <si>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</si>
  <si>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</si>
  <si>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</si>
  <si>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</si>
  <si>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</si>
  <si>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</si>
  <si>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</si>
  <si>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</si>
  <si>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</si>
  <si>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</si>
  <si>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</si>
  <si>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</si>
  <si>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</si>
  <si>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</si>
  <si>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</si>
  <si>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</si>
  <si>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</si>
  <si>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</si>
  <si>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</si>
  <si>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</si>
  <si>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</si>
  <si>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</si>
  <si>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</si>
  <si>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</si>
  <si>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</si>
  <si>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</si>
  <si>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</si>
  <si>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</si>
  <si>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</si>
  <si>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</si>
  <si>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</si>
  <si>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</si>
  <si>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</si>
  <si>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</si>
  <si>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</si>
  <si>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</si>
  <si>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</si>
  <si>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</si>
  <si>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</si>
  <si>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</si>
  <si>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</si>
  <si>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</si>
  <si>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</si>
  <si>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</si>
  <si>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</si>
  <si>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</si>
  <si>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</si>
  <si>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</si>
  <si>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</si>
  <si>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</si>
  <si>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</si>
  <si>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</si>
  <si>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</si>
  <si>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</si>
  <si>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</si>
  <si>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</si>
  <si>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</si>
  <si>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</si>
  <si>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</si>
  <si>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</si>
  <si>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</si>
  <si>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</si>
  <si>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</si>
  <si>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</si>
  <si>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</si>
  <si>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</si>
  <si>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</si>
  <si>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</si>
  <si>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</si>
  <si>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</si>
  <si>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</si>
  <si>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</si>
  <si>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</si>
  <si>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</si>
  <si>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</si>
  <si>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</si>
  <si>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</si>
  <si>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</si>
  <si>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</si>
  <si>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</si>
  <si>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</si>
  <si>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</si>
  <si>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</si>
  <si>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</si>
  <si>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</si>
  <si>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</si>
  <si>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</si>
  <si>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</si>
  <si>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</si>
  <si>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</si>
  <si>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</si>
  <si>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</si>
  <si>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</si>
  <si>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</si>
  <si>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</si>
  <si>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</si>
  <si>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</si>
  <si>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</si>
  <si>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</si>
  <si>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</si>
  <si>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</si>
  <si>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</si>
  <si>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</si>
  <si>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</si>
  <si>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</si>
  <si>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</si>
  <si>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</si>
  <si>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</si>
  <si>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</si>
  <si>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</si>
  <si>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</si>
  <si>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</si>
  <si>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</si>
  <si>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</si>
  <si>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</si>
  <si>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</si>
  <si>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</si>
  <si>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</si>
  <si>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</si>
  <si>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</si>
  <si>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</si>
  <si>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</si>
  <si>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</si>
  <si>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</si>
  <si>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</si>
  <si>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</si>
  <si>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</si>
  <si>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</si>
  <si>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</si>
  <si>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</si>
  <si>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</si>
  <si>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</si>
  <si>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</si>
  <si>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</si>
  <si>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</si>
  <si>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</si>
  <si>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</si>
  <si>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</si>
  <si>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</si>
  <si>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</si>
  <si>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</si>
  <si>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</si>
  <si>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</si>
  <si>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</si>
  <si>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</si>
  <si>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</si>
  <si>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</si>
  <si>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</si>
  <si>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</si>
  <si>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</si>
  <si>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</si>
  <si>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</si>
  <si>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</si>
  <si>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</si>
  <si>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</si>
  <si>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</si>
  <si>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</si>
  <si>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</si>
  <si>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</si>
  <si>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</si>
  <si>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</si>
  <si>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</si>
  <si>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</si>
  <si>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</si>
  <si>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</si>
  <si>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</si>
  <si>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</si>
  <si>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</si>
  <si>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</si>
  <si>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</si>
  <si>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</si>
  <si>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</si>
  <si>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</si>
  <si>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</si>
  <si>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</si>
  <si>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</si>
  <si>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</si>
  <si>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</si>
  <si>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</si>
  <si>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</si>
  <si>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</si>
  <si>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</si>
  <si>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</si>
  <si>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</si>
  <si>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</si>
  <si>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</si>
  <si>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</si>
  <si>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</si>
  <si>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</si>
  <si>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</si>
  <si>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</si>
  <si>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</si>
  <si>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</si>
  <si>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</si>
  <si>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</si>
  <si>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</si>
  <si>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</si>
  <si>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</si>
  <si>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</si>
  <si>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</si>
  <si>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</si>
  <si>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</si>
  <si>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</si>
  <si>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</si>
  <si>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</si>
  <si>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</si>
  <si>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</si>
  <si>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</si>
  <si>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</si>
  <si>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</si>
  <si>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</si>
  <si>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</si>
  <si>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</si>
  <si>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</si>
  <si>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</si>
  <si>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</si>
  <si>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</si>
  <si>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</si>
  <si>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</si>
  <si>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</si>
  <si>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</si>
  <si>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</si>
  <si>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</si>
  <si>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</si>
  <si>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</si>
  <si>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</si>
  <si>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</si>
  <si>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</si>
  <si>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</si>
  <si>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</si>
  <si>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</si>
  <si>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</si>
  <si>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</si>
  <si>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</si>
  <si>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</si>
  <si>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</si>
  <si>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</si>
  <si>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</si>
  <si>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</si>
  <si>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</si>
  <si>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</si>
  <si>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</si>
  <si>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</si>
  <si>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</si>
  <si>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</si>
  <si>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</si>
  <si>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</si>
  <si>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</si>
  <si>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</si>
  <si>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</si>
  <si>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</si>
  <si>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</si>
  <si>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</si>
  <si>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</si>
  <si>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</si>
  <si>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</si>
  <si>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</si>
  <si>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</si>
  <si>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</si>
  <si>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</si>
  <si>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</si>
  <si>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</si>
  <si>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</si>
  <si>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</si>
  <si>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</si>
  <si>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</si>
  <si>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</si>
  <si>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</si>
  <si>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</si>
  <si>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</si>
  <si>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</si>
  <si>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</si>
  <si>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</si>
  <si>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</si>
  <si>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</si>
  <si>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</si>
  <si>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</si>
  <si>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</si>
  <si>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</si>
  <si>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</si>
  <si>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</si>
  <si>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</si>
  <si>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</si>
  <si>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</si>
  <si>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</si>
  <si>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</si>
  <si>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</si>
  <si>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</si>
  <si>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</si>
  <si>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</si>
  <si>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</si>
  <si>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</si>
  <si>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</si>
  <si>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</si>
  <si>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</si>
  <si>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</si>
  <si>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</si>
  <si>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</si>
  <si>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</si>
  <si>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</si>
  <si>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</si>
  <si>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</si>
  <si>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</si>
  <si>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</si>
  <si>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</si>
  <si>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</si>
  <si>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</si>
  <si>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</si>
  <si>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</si>
  <si>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</si>
  <si>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</si>
  <si>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</si>
  <si>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</si>
  <si>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</si>
  <si>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</si>
  <si>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</si>
  <si>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</si>
  <si>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</si>
  <si>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</si>
  <si>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</si>
  <si>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</si>
  <si>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</si>
  <si>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</si>
  <si>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</si>
  <si>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</si>
  <si>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</si>
  <si>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</si>
  <si>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</si>
  <si>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</si>
  <si>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</si>
  <si>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</si>
  <si>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</si>
  <si>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</si>
  <si>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</si>
  <si>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</si>
  <si>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</si>
  <si>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</si>
  <si>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</si>
  <si>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</si>
  <si>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</si>
  <si>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</si>
  <si>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</si>
  <si>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</si>
  <si>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</si>
  <si>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</si>
  <si>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</si>
  <si>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</si>
  <si>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</si>
  <si>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</si>
  <si>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</si>
  <si>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</si>
  <si>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</si>
  <si>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</si>
  <si>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</si>
  <si>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</si>
  <si>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</si>
  <si>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</si>
  <si>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</si>
  <si>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</si>
  <si>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</si>
  <si>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</si>
  <si>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</si>
  <si>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</si>
  <si>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</si>
  <si>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</si>
  <si>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</si>
  <si>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</si>
  <si>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</si>
  <si>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</si>
  <si>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</si>
  <si>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</si>
  <si>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</si>
  <si>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</si>
  <si>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</si>
  <si>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</si>
  <si>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</si>
  <si>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</si>
  <si>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</si>
  <si>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</si>
  <si>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</si>
  <si>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</si>
  <si>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</si>
  <si>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</si>
  <si>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</si>
  <si>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</si>
  <si>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</si>
  <si>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</si>
  <si>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</si>
  <si>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</si>
  <si>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</si>
  <si>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</si>
  <si>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</si>
  <si>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</si>
  <si>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</si>
  <si>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</si>
  <si>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</si>
  <si>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</si>
  <si>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</si>
  <si>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</si>
  <si>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</si>
  <si>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</si>
  <si>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</si>
  <si>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</si>
  <si>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</si>
  <si>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</si>
  <si>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</si>
  <si>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</si>
  <si>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</si>
  <si>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</si>
  <si>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</si>
  <si>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</si>
  <si>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</si>
  <si>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</si>
  <si>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</si>
  <si>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</si>
  <si>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</si>
  <si>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</si>
  <si>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</si>
  <si>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</si>
  <si>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</si>
  <si>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</si>
  <si>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</si>
  <si>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</si>
  <si>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</si>
  <si>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</si>
  <si>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</si>
  <si>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</si>
  <si>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</si>
  <si>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</si>
  <si>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</si>
  <si>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</si>
  <si>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</si>
  <si>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</si>
  <si>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</si>
  <si>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</si>
  <si>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</si>
  <si>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</si>
  <si>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</si>
  <si>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</si>
  <si>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</si>
  <si>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</si>
  <si>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</si>
  <si>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</si>
  <si>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</si>
  <si>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</si>
  <si>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</si>
  <si>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</si>
  <si>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</si>
  <si>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</si>
  <si>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</si>
  <si>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</si>
  <si>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</si>
  <si>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</si>
  <si>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</si>
  <si>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</si>
  <si>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</si>
  <si>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</si>
  <si>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</si>
  <si>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</si>
  <si>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</si>
  <si>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</si>
  <si>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</si>
  <si>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</si>
  <si>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</si>
  <si>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</si>
  <si>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</si>
  <si>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</si>
  <si>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</si>
  <si>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</si>
  <si>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</si>
  <si>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</si>
  <si>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</si>
  <si>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</si>
  <si>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</si>
  <si>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</si>
  <si>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</si>
  <si>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</si>
  <si>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</si>
  <si>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</si>
  <si>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</si>
  <si>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</si>
  <si>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</si>
  <si>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</si>
  <si>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</si>
  <si>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</si>
  <si>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</si>
  <si>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</si>
  <si>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</si>
  <si>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</si>
  <si>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</si>
  <si>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</si>
  <si>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</si>
  <si>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</si>
  <si>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</si>
  <si>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</si>
  <si>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</si>
  <si>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</si>
  <si>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</si>
  <si>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</si>
  <si>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</si>
  <si>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</si>
  <si>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</si>
  <si>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</si>
  <si>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</si>
  <si>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</si>
  <si>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</si>
  <si>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</si>
  <si>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</si>
  <si>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</si>
  <si>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</si>
  <si>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</si>
  <si>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</si>
  <si>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</si>
  <si>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</si>
  <si>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</si>
  <si>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</si>
  <si>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</si>
  <si>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</si>
  <si>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</si>
  <si>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</si>
  <si>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</si>
  <si>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</si>
  <si>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</si>
  <si>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</si>
  <si>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</si>
  <si>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</si>
  <si>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</si>
  <si>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</si>
  <si>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</si>
  <si>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</si>
  <si>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</si>
  <si>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</si>
  <si>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</si>
  <si>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</si>
  <si>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</si>
  <si>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</si>
  <si>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</si>
  <si>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</si>
  <si>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</si>
  <si>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</si>
  <si>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</si>
  <si>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</si>
  <si>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</si>
  <si>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</si>
  <si>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</si>
  <si>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</si>
  <si>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</si>
  <si>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</si>
  <si>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</si>
  <si>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</si>
  <si>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</si>
  <si>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</si>
  <si>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</si>
  <si>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</si>
  <si>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</si>
  <si>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</si>
  <si>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</si>
  <si>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</si>
  <si>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</si>
  <si>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</si>
  <si>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</si>
  <si>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</si>
  <si>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</si>
  <si>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</si>
  <si>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</si>
  <si>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</si>
  <si>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</si>
  <si>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</si>
  <si>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</si>
  <si>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</si>
  <si>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</si>
  <si>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</si>
  <si>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</si>
  <si>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</si>
  <si>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</si>
  <si>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</si>
  <si>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</si>
  <si>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</si>
  <si>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</si>
  <si>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</si>
  <si>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</si>
  <si>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</si>
  <si>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</si>
  <si>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</si>
  <si>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</si>
  <si>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</si>
  <si>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</si>
  <si>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</si>
  <si>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</si>
  <si>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</si>
  <si>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</si>
  <si>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</si>
  <si>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</si>
  <si>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</si>
  <si>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</si>
  <si>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</si>
  <si>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</si>
  <si>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</si>
  <si>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</si>
  <si>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</si>
  <si>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</si>
  <si>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</si>
  <si>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</si>
  <si>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</si>
  <si>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</si>
  <si>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</si>
  <si>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</si>
  <si>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</si>
  <si>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</si>
  <si>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</si>
  <si>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</si>
  <si>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</si>
  <si>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</si>
  <si>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</si>
  <si>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</si>
  <si>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</si>
  <si>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</si>
  <si>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</si>
  <si>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</si>
  <si>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</si>
  <si>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</si>
  <si>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</si>
  <si>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</si>
  <si>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</si>
  <si>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</si>
  <si>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</si>
  <si>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</si>
  <si>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</si>
  <si>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</si>
  <si>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</si>
  <si>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</si>
  <si>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</si>
  <si>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</si>
  <si>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</si>
  <si>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</si>
  <si>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</si>
  <si>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</si>
  <si>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</si>
  <si>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</si>
  <si>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</si>
  <si>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</si>
  <si>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</si>
  <si>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</si>
  <si>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</si>
  <si>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</si>
  <si>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</si>
  <si>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</si>
  <si>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</si>
  <si>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</si>
  <si>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</si>
  <si>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</si>
  <si>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</si>
  <si>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</si>
  <si>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</si>
  <si>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</si>
  <si>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</si>
  <si>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</si>
  <si>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</si>
  <si>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</si>
  <si>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</si>
  <si>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</si>
  <si>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</si>
  <si>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</si>
  <si>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</si>
  <si>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</si>
  <si>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</si>
  <si>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</si>
  <si>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</si>
  <si>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</si>
  <si>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</si>
  <si>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</si>
  <si>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</si>
  <si>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</si>
  <si>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</si>
  <si>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</si>
  <si>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</si>
  <si>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</si>
  <si>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</si>
  <si>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</si>
  <si>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</si>
  <si>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</si>
  <si>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</si>
  <si>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</si>
  <si>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</si>
  <si>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</si>
  <si>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</si>
  <si>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</si>
  <si>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</si>
  <si>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</si>
  <si>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</si>
  <si>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</si>
  <si>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</si>
  <si>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</si>
  <si>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</si>
  <si>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</si>
  <si>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</si>
  <si>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</si>
  <si>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</si>
  <si>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</si>
  <si>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</si>
  <si>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</si>
  <si>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</si>
  <si>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</si>
  <si>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</si>
  <si>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</si>
  <si>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</si>
  <si>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</si>
  <si>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</si>
  <si>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</si>
  <si>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</si>
  <si>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</si>
  <si>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</si>
  <si>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</si>
  <si>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</si>
  <si>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</si>
  <si>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</si>
  <si>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</si>
  <si>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</si>
  <si>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</si>
  <si>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</si>
  <si>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</si>
  <si>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</si>
  <si>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</si>
  <si>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</si>
  <si>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</si>
  <si>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</si>
  <si>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</si>
  <si>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</si>
  <si>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</si>
  <si>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</si>
  <si>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</si>
  <si>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</si>
  <si>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</si>
  <si>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</si>
  <si>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</si>
  <si>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</si>
  <si>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</si>
  <si>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</si>
  <si>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</si>
  <si>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</si>
  <si>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</si>
  <si>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</si>
  <si>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</si>
  <si>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</si>
  <si>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</si>
  <si>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</si>
  <si>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</si>
  <si>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</si>
  <si>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</si>
  <si>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</si>
  <si>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</si>
  <si>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</si>
  <si>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</si>
  <si>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</si>
  <si>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</si>
  <si>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</si>
  <si>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</si>
  <si>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</si>
  <si>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</si>
  <si>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</si>
  <si>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</si>
  <si>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</si>
  <si>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</si>
  <si>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</si>
  <si>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</si>
  <si>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</si>
  <si>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</si>
  <si>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</si>
  <si>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</si>
  <si>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</si>
  <si>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</si>
  <si>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</si>
  <si>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</si>
  <si>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</si>
  <si>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</si>
  <si>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</si>
  <si>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</si>
  <si>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</si>
  <si>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</si>
  <si>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</si>
  <si>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</si>
  <si>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</si>
  <si>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</si>
  <si>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</si>
  <si>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</si>
  <si>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</si>
  <si>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</si>
  <si>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</si>
  <si>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</si>
  <si>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</si>
  <si>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</si>
  <si>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</si>
  <si>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</si>
  <si>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</si>
  <si>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</si>
  <si>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</si>
  <si>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</si>
  <si>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</si>
  <si>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</si>
  <si>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</si>
  <si>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</si>
  <si>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</si>
  <si>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</si>
  <si>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</si>
  <si>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</si>
  <si>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</si>
  <si>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</si>
  <si>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</si>
  <si>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</si>
  <si>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</si>
  <si>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</si>
  <si>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</si>
  <si>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</si>
  <si>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</si>
  <si>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</si>
  <si>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</si>
  <si>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</si>
  <si>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</si>
  <si>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</si>
  <si>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</si>
  <si>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</si>
  <si>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</si>
  <si>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</si>
  <si>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</si>
  <si>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</si>
  <si>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</si>
  <si>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</si>
  <si>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</si>
  <si>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</si>
  <si>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</si>
  <si>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</si>
  <si>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</si>
  <si>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</si>
  <si>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</si>
  <si>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</si>
  <si>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</si>
  <si>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</si>
  <si>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</si>
  <si>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</si>
  <si>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</si>
  <si>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</si>
  <si>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</si>
  <si>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</si>
  <si>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</si>
  <si>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</si>
  <si>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</si>
  <si>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</si>
  <si>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</si>
  <si>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</si>
  <si>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</si>
  <si>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</si>
  <si>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</si>
  <si>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</si>
  <si>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</si>
  <si>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</si>
  <si>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</si>
  <si>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</si>
  <si>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</si>
  <si>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</si>
  <si>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</si>
  <si>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</si>
  <si>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</si>
  <si>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</si>
  <si>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</si>
  <si>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</si>
  <si>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</si>
  <si>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</si>
  <si>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</si>
  <si>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</si>
  <si>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</si>
  <si>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</si>
  <si>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</si>
  <si>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</si>
  <si>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</si>
  <si>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</si>
  <si>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</si>
  <si>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</si>
  <si>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</si>
  <si>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</si>
  <si>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</si>
  <si>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</si>
  <si>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</si>
  <si>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</si>
  <si>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</si>
  <si>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</si>
  <si>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</si>
  <si>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</si>
  <si>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</si>
  <si>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</si>
  <si>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</si>
  <si>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</si>
  <si>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</si>
  <si>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</si>
  <si>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</si>
  <si>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</si>
  <si>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</si>
  <si>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</si>
  <si>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</si>
  <si>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</si>
  <si>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</si>
  <si>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</si>
  <si>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</si>
  <si>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</si>
  <si>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</si>
  <si>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</si>
  <si>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</si>
  <si>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</si>
  <si>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</si>
  <si>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</si>
  <si>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</si>
  <si>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</si>
  <si>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</si>
  <si>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</si>
  <si>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</si>
  <si>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</si>
  <si>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</si>
  <si>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</si>
  <si>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</si>
  <si>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</si>
  <si>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</si>
  <si>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</si>
  <si>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</si>
  <si>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</si>
  <si>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</si>
  <si>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</si>
  <si>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</si>
  <si>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</si>
  <si>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</si>
  <si>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</si>
  <si>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</si>
  <si>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</si>
  <si>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</si>
  <si>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</si>
  <si>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</si>
  <si>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</si>
  <si>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</si>
  <si>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</si>
  <si>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</si>
  <si>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</si>
  <si>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</si>
  <si>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</si>
  <si>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</si>
  <si>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</si>
  <si>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</si>
  <si>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</si>
  <si>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</si>
  <si>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</si>
  <si>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</si>
  <si>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</si>
  <si>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</si>
  <si>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</si>
  <si>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</si>
  <si>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</si>
  <si>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</si>
  <si>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</si>
  <si>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</si>
  <si>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</si>
  <si>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</si>
  <si>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</si>
  <si>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</si>
  <si>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</si>
  <si>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</si>
  <si>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</si>
  <si>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</si>
  <si>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</si>
  <si>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</si>
  <si>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</si>
  <si>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</si>
  <si>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</si>
  <si>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</si>
  <si>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</si>
  <si>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</si>
  <si>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</si>
  <si>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</si>
  <si>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</si>
  <si>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</si>
  <si>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</si>
  <si>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</si>
  <si>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</si>
  <si>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</si>
  <si>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</si>
  <si>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</si>
  <si>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</si>
  <si>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</si>
  <si>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</si>
  <si>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</si>
  <si>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</si>
  <si>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</si>
  <si>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</si>
  <si>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</si>
  <si>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</si>
  <si>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</si>
  <si>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</si>
  <si>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</si>
  <si>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</si>
  <si>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</si>
  <si>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</si>
  <si>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</si>
  <si>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</si>
  <si>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</si>
  <si>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</si>
  <si>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</si>
  <si>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</si>
  <si>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</si>
  <si>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</si>
  <si>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</si>
  <si>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</si>
  <si>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</si>
  <si>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</si>
  <si>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</si>
  <si>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</si>
  <si>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</si>
  <si>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</si>
  <si>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</si>
  <si>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</si>
  <si>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</si>
  <si>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</si>
  <si>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</si>
  <si>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</si>
  <si>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</si>
  <si>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</si>
  <si>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</si>
  <si>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</si>
  <si>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</si>
  <si>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</si>
  <si>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</si>
  <si>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</si>
  <si>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</si>
  <si>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</si>
  <si>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</si>
  <si>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</si>
  <si>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</si>
  <si>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</si>
  <si>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</si>
  <si>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</si>
  <si>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</si>
  <si>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</si>
  <si>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</si>
  <si>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</si>
  <si>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</si>
  <si>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</si>
  <si>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</si>
  <si>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</si>
  <si>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</si>
  <si>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</si>
  <si>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</si>
  <si>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</si>
  <si>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</si>
  <si>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</si>
  <si>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</si>
  <si>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</si>
  <si>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</si>
  <si>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</si>
  <si>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</si>
  <si>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</si>
  <si>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</si>
  <si>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</si>
  <si>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</si>
  <si>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</si>
  <si>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</si>
  <si>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</si>
  <si>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</si>
  <si>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</si>
  <si>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</si>
  <si>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</si>
  <si>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</si>
  <si>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</si>
  <si>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</si>
  <si>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</si>
  <si>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</si>
  <si>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</si>
  <si>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</si>
  <si>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</si>
  <si>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</si>
  <si>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</si>
  <si>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</si>
  <si>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</si>
  <si>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</si>
  <si>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</si>
  <si>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</si>
  <si>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</si>
  <si>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</si>
  <si>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</si>
  <si>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</si>
  <si>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</si>
  <si>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</si>
  <si>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</si>
  <si>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</si>
  <si>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</si>
  <si>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</si>
  <si>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</si>
  <si>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</si>
  <si>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</si>
  <si>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</si>
  <si>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</si>
  <si>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</si>
  <si>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</si>
  <si>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</si>
  <si>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</si>
  <si>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</si>
  <si>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</si>
  <si>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</si>
  <si>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</si>
  <si>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</si>
  <si>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</si>
  <si>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</si>
  <si>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</si>
  <si>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</si>
  <si>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</si>
  <si>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</si>
  <si>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</si>
  <si>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</si>
  <si>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</si>
  <si>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</si>
  <si>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</si>
  <si>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</si>
  <si>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</si>
  <si>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</si>
  <si>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</si>
  <si>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</si>
  <si>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</si>
  <si>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</si>
  <si>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</si>
  <si>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</si>
  <si>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</si>
  <si>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</si>
  <si>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</si>
  <si>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</si>
  <si>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</si>
  <si>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</si>
  <si>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</si>
  <si>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</si>
  <si>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</si>
  <si>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</si>
  <si>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</si>
  <si>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</si>
  <si>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</si>
  <si>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</si>
  <si>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</si>
  <si>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</si>
  <si>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</si>
  <si>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</si>
  <si>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</si>
  <si>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</si>
  <si>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</si>
  <si>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</si>
  <si>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</si>
  <si>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</si>
  <si>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</si>
  <si>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</si>
  <si>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</si>
  <si>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</si>
  <si>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</si>
  <si>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</si>
  <si>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</si>
  <si>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</si>
  <si>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</si>
  <si>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</si>
  <si>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</si>
  <si>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</si>
  <si>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</si>
  <si>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</si>
  <si>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</si>
  <si>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</si>
  <si>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</si>
  <si>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</si>
  <si>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</si>
  <si>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</si>
  <si>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</si>
  <si>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</si>
  <si>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</si>
  <si>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</si>
  <si>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</si>
  <si>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</si>
  <si>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</si>
  <si>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</si>
  <si>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</si>
  <si>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</si>
  <si>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</si>
  <si>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</si>
  <si>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</si>
  <si>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</si>
  <si>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</si>
  <si>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</si>
  <si>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</si>
  <si>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</si>
  <si>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</si>
  <si>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</si>
  <si>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</si>
  <si>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</si>
  <si>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</si>
  <si>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</si>
  <si>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</si>
  <si>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</si>
  <si>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</si>
  <si>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</si>
  <si>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</si>
  <si>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</si>
  <si>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</si>
  <si>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</si>
  <si>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</si>
  <si>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</si>
  <si>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</si>
  <si>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</si>
  <si>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</si>
  <si>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</si>
  <si>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</si>
  <si>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</si>
  <si>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</si>
  <si>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</si>
  <si>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</si>
  <si>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</si>
  <si>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</si>
  <si>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</si>
  <si>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</si>
  <si>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</si>
  <si>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</si>
  <si>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</si>
  <si>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</si>
  <si>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</si>
  <si>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</si>
  <si>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</si>
  <si>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</si>
  <si>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</si>
  <si>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</si>
  <si>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</si>
  <si>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</si>
  <si>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</si>
  <si>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</si>
  <si>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</si>
  <si>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</si>
  <si>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</si>
  <si>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</si>
  <si>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</si>
  <si>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</si>
  <si>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</si>
  <si>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</si>
  <si>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</si>
  <si>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</si>
  <si>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</si>
  <si>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</si>
  <si>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</si>
  <si>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</si>
  <si>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</si>
  <si>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</si>
  <si>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</si>
  <si>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</si>
  <si>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</si>
  <si>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</si>
  <si>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</si>
  <si>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</si>
  <si>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</si>
  <si>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</si>
  <si>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</si>
  <si>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</si>
  <si>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</si>
  <si>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</si>
  <si>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</si>
  <si>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</si>
  <si>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</si>
  <si>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</si>
  <si>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</si>
  <si>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</si>
  <si>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</si>
  <si>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</si>
  <si>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</si>
  <si>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</si>
  <si>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</si>
  <si>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</si>
  <si>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</si>
  <si>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</si>
  <si>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</si>
  <si>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</si>
  <si>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</si>
  <si>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</si>
  <si>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</si>
  <si>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</si>
  <si>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</si>
  <si>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</si>
  <si>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</si>
  <si>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</si>
  <si>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</si>
  <si>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</si>
  <si>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</si>
  <si>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</si>
  <si>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</si>
  <si>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</si>
  <si>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</si>
  <si>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</si>
  <si>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</si>
  <si>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</si>
  <si>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</si>
  <si>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</si>
  <si>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</si>
  <si>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</si>
  <si>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</si>
  <si>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</si>
  <si>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</si>
  <si>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</si>
  <si>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</si>
  <si>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</si>
  <si>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</si>
  <si>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</si>
  <si>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</si>
  <si>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</si>
  <si>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</si>
  <si>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</si>
  <si>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</si>
  <si>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</si>
  <si>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</si>
  <si>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</si>
  <si>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</si>
  <si>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</si>
  <si>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</si>
  <si>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</si>
  <si>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</si>
  <si>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</si>
  <si>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</si>
  <si>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</si>
  <si>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</si>
  <si>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</si>
  <si>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</si>
  <si>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</si>
  <si>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</si>
  <si>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</si>
  <si>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</si>
  <si>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</si>
  <si>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</si>
  <si>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</si>
  <si>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</si>
  <si>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</si>
  <si>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</si>
  <si>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</si>
  <si>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</si>
  <si>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</si>
  <si>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</si>
  <si>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</si>
  <si>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</si>
  <si>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</si>
  <si>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</si>
  <si>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</si>
  <si>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</si>
  <si>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</si>
  <si>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</si>
  <si>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</si>
  <si>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</si>
  <si>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</si>
  <si>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</si>
  <si>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</si>
  <si>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</si>
  <si>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</si>
  <si>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</si>
  <si>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</si>
  <si>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</si>
  <si>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</si>
  <si>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</si>
  <si>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</si>
  <si>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</si>
  <si>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</si>
  <si>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</si>
  <si>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</si>
  <si>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</si>
  <si>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</si>
  <si>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</si>
  <si>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</si>
  <si>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</si>
  <si>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</si>
  <si>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</si>
  <si>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</si>
  <si>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</si>
  <si>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</si>
  <si>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</si>
  <si>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</si>
  <si>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</si>
  <si>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</si>
  <si>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</si>
  <si>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</si>
  <si>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</si>
  <si>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</si>
  <si>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</si>
  <si>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</si>
  <si>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</si>
  <si>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</si>
  <si>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</si>
  <si>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</si>
  <si>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</si>
  <si>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</si>
  <si>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</si>
  <si>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</si>
  <si>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</si>
  <si>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</si>
  <si>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</si>
  <si>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</si>
  <si>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</si>
  <si>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</si>
  <si>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</si>
  <si>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</si>
  <si>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</si>
  <si>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</si>
  <si>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</si>
  <si>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</si>
  <si>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</si>
  <si>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</si>
  <si>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</si>
  <si>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</si>
  <si>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</si>
  <si>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</si>
  <si>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</si>
  <si>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</si>
  <si>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</si>
  <si>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</si>
  <si>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</si>
  <si>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</si>
  <si>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</si>
  <si>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</si>
  <si>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</si>
  <si>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</si>
  <si>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</si>
  <si>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</si>
  <si>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</si>
  <si>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</si>
  <si>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</si>
  <si>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</si>
  <si>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</si>
  <si>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</si>
  <si>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</si>
  <si>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</si>
  <si>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</si>
  <si>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</si>
  <si>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</si>
  <si>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</si>
  <si>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</si>
  <si>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</si>
  <si>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</si>
  <si>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</si>
  <si>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</si>
  <si>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</si>
  <si>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</si>
  <si>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</si>
  <si>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</si>
  <si>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</si>
  <si>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</si>
  <si>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</si>
  <si>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</si>
  <si>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</si>
  <si>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</si>
  <si>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</si>
  <si>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</si>
  <si>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</si>
  <si>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</si>
  <si>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</si>
  <si>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</si>
  <si>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</si>
  <si>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</si>
  <si>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</si>
  <si>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</si>
  <si>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</si>
  <si>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</si>
  <si>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</si>
  <si>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</si>
  <si>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</si>
  <si>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</si>
  <si>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</si>
  <si>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</si>
  <si>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</si>
  <si>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</si>
  <si>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</si>
  <si>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</si>
  <si>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</si>
  <si>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</si>
  <si>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</si>
  <si>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</si>
  <si>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</si>
  <si>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</si>
  <si>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</si>
  <si>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</si>
  <si>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</si>
  <si>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</si>
  <si>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</si>
  <si>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</si>
  <si>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</si>
  <si>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</si>
  <si>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</si>
  <si>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</si>
  <si>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</si>
  <si>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</si>
  <si>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</si>
  <si>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</si>
  <si>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</si>
  <si>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</si>
  <si>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</si>
  <si>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</si>
  <si>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</si>
  <si>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</si>
  <si>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</si>
  <si>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</si>
  <si>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</si>
  <si>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</si>
  <si>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</si>
  <si>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</si>
  <si>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</si>
  <si>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</si>
  <si>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</si>
  <si>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</si>
  <si>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</si>
  <si>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</si>
  <si>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</si>
  <si>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</si>
  <si>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</si>
  <si>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</si>
  <si>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</si>
  <si>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</si>
  <si>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</si>
  <si>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</si>
  <si>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</si>
  <si>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</si>
  <si>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</si>
  <si>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</si>
  <si>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</si>
  <si>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</si>
  <si>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</si>
  <si>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</si>
  <si>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</si>
  <si>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</si>
  <si>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</si>
  <si>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</si>
  <si>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</si>
  <si>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</si>
  <si>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</si>
  <si>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</si>
  <si>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</si>
  <si>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</si>
  <si>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</si>
  <si>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</si>
  <si>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</si>
  <si>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</si>
  <si>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</si>
  <si>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</si>
  <si>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</si>
  <si>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</si>
  <si>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</si>
  <si>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</si>
  <si>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</si>
  <si>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</si>
  <si>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</si>
  <si>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</si>
  <si>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</si>
  <si>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</si>
  <si>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</si>
  <si>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</si>
  <si>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</si>
  <si>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</si>
  <si>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</si>
  <si>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</si>
  <si>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</si>
  <si>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</si>
  <si>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</si>
  <si>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</si>
  <si>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</si>
  <si>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</si>
  <si>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</si>
  <si>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</si>
  <si>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</si>
  <si>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</si>
  <si>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</si>
  <si>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</si>
  <si>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</si>
  <si>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</si>
  <si>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</si>
  <si>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</si>
  <si>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</si>
  <si>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</si>
  <si>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</si>
  <si>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</si>
  <si>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</si>
  <si>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</si>
  <si>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</si>
  <si>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</si>
  <si>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</si>
  <si>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</si>
  <si>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</si>
  <si>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</si>
  <si>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</si>
  <si>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</si>
  <si>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</si>
  <si>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</si>
  <si>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</si>
  <si>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</si>
  <si>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</si>
  <si>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</si>
  <si>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</si>
  <si>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</si>
  <si>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</si>
  <si>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</si>
  <si>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</si>
  <si>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</si>
  <si>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</si>
  <si>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</si>
  <si>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</si>
  <si>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</si>
  <si>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</si>
  <si>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</si>
  <si>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</si>
  <si>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</si>
  <si>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</si>
  <si>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</si>
  <si>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</si>
  <si>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</si>
  <si>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</si>
  <si>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</si>
  <si>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</si>
  <si>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</si>
  <si>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</si>
  <si>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</si>
  <si>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</si>
  <si>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</si>
  <si>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</si>
  <si>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</si>
  <si>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</si>
  <si>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</si>
  <si>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</si>
  <si>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</si>
  <si>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</si>
  <si>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</si>
  <si>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</si>
  <si>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</si>
  <si>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</si>
  <si>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</si>
  <si>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</si>
  <si>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</si>
  <si>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</si>
  <si>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</si>
  <si>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</si>
  <si>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</si>
  <si>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</si>
  <si>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</si>
  <si>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</si>
  <si>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</si>
  <si>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</si>
  <si>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</si>
  <si>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</si>
  <si>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</si>
  <si>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</si>
  <si>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</si>
  <si>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</si>
  <si>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</si>
  <si>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</si>
  <si>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</si>
  <si>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</si>
  <si>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</si>
  <si>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</si>
  <si>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</si>
  <si>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</si>
  <si>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</si>
  <si>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</si>
  <si>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</si>
  <si>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</si>
  <si>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</si>
  <si>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</si>
  <si>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</si>
  <si>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</si>
  <si>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</si>
  <si>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</si>
  <si>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</si>
  <si>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</si>
  <si>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</si>
  <si>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</si>
  <si>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</si>
  <si>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</si>
  <si>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</si>
  <si>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</si>
  <si>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</si>
  <si>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</si>
  <si>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</si>
  <si>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</si>
  <si>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</si>
  <si>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</si>
  <si>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</si>
  <si>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</si>
  <si>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</si>
  <si>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</si>
  <si>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</si>
  <si>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</si>
  <si>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</si>
  <si>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</si>
  <si>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</si>
  <si>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</si>
  <si>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</si>
  <si>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</si>
  <si>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</si>
  <si>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</si>
  <si>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</si>
  <si>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</si>
  <si>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</si>
  <si>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</si>
  <si>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</si>
  <si>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</si>
  <si>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</si>
  <si>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</si>
  <si>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</si>
  <si>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</si>
  <si>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</si>
  <si>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</si>
  <si>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</si>
  <si>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</si>
  <si>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</si>
  <si>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</si>
  <si>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</si>
  <si>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</si>
  <si>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</si>
  <si>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</si>
  <si>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</si>
  <si>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</si>
  <si>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</si>
  <si>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</si>
  <si>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</si>
  <si>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</si>
  <si>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</si>
  <si>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</si>
  <si>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</si>
  <si>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</si>
  <si>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</si>
  <si>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</si>
  <si>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</si>
  <si>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</si>
  <si>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</si>
  <si>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</si>
  <si>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</si>
  <si>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</si>
  <si>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</si>
  <si>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</si>
  <si>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</si>
  <si>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</si>
  <si>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</si>
  <si>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</si>
  <si>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</si>
  <si>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</si>
  <si>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</si>
  <si>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</si>
  <si>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</si>
  <si>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</si>
  <si>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</si>
  <si>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</si>
  <si>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</si>
  <si>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</si>
  <si>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</si>
  <si>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</si>
  <si>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</si>
  <si>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</si>
  <si>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</si>
  <si>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</si>
  <si>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</si>
  <si>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</si>
  <si>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</si>
  <si>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</si>
  <si>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</si>
  <si>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</si>
  <si>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</si>
  <si>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</si>
  <si>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</si>
  <si>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</si>
  <si>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</si>
  <si>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</si>
  <si>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</si>
  <si>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</si>
  <si>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</si>
  <si>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</si>
  <si>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</si>
  <si>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</si>
  <si>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</si>
  <si>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</si>
  <si>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</si>
  <si>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</si>
  <si>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</si>
  <si>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</si>
  <si>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</si>
  <si>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</si>
  <si>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</si>
  <si>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</si>
  <si>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</si>
  <si>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</si>
  <si>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</si>
  <si>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</si>
  <si>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</si>
  <si>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</si>
  <si>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</si>
  <si>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</si>
  <si>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</si>
  <si>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</si>
  <si>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</si>
  <si>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</si>
  <si>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</si>
  <si>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</si>
  <si>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</si>
  <si>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</si>
  <si>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</si>
  <si>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</si>
  <si>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</si>
  <si>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</si>
  <si>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</si>
  <si>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</si>
  <si>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</si>
  <si>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</si>
  <si>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</si>
  <si>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</si>
  <si>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</si>
  <si>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</si>
  <si>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</si>
  <si>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</si>
  <si>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</si>
  <si>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</si>
  <si>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</si>
  <si>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</si>
  <si>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</si>
  <si>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</si>
  <si>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</si>
  <si>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</si>
  <si>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</si>
  <si>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</si>
  <si>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</si>
  <si>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</si>
  <si>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</si>
  <si>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</si>
  <si>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</si>
  <si>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</si>
  <si>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</si>
  <si>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</si>
  <si>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</si>
  <si>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</si>
  <si>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</si>
  <si>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</si>
  <si>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</si>
  <si>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</si>
  <si>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</si>
  <si>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</si>
  <si>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</si>
  <si>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</si>
  <si>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</si>
  <si>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</si>
  <si>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</si>
  <si>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</si>
  <si>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</si>
  <si>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</si>
  <si>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</si>
  <si>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</si>
  <si>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</si>
  <si>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</si>
  <si>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</si>
  <si>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</si>
  <si>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</si>
  <si>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</si>
  <si>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</si>
  <si>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</si>
  <si>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</si>
  <si>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</si>
  <si>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</si>
  <si>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</si>
  <si>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</si>
  <si>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</si>
  <si>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</si>
  <si>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</si>
  <si>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</si>
  <si>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</si>
  <si>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</si>
  <si>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</si>
  <si>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</si>
  <si>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</si>
  <si>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</si>
  <si>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</si>
  <si>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</si>
  <si>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</si>
  <si>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</si>
  <si>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</si>
  <si>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</si>
  <si>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</si>
  <si>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</si>
  <si>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</si>
  <si>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</si>
  <si>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</si>
  <si>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</si>
  <si>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</si>
  <si>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</si>
  <si>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</si>
  <si>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</si>
  <si>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</si>
  <si>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</si>
  <si>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</si>
  <si>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</si>
  <si>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</si>
  <si>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</si>
  <si>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</si>
  <si>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</si>
  <si>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</si>
  <si>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</si>
  <si>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</si>
  <si>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</si>
  <si>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</si>
  <si>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</si>
  <si>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</si>
  <si>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</si>
  <si>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</si>
  <si>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</si>
  <si>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</si>
  <si>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</si>
  <si>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</si>
  <si>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</si>
  <si>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</si>
  <si>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</si>
  <si>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</si>
  <si>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</si>
  <si>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</si>
  <si>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</si>
  <si>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</si>
  <si>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</si>
  <si>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</si>
  <si>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</si>
  <si>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</si>
  <si>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</si>
  <si>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</si>
  <si>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</si>
  <si>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</si>
  <si>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</si>
  <si>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</si>
  <si>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</si>
  <si>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</si>
  <si>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</si>
  <si>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</si>
  <si>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</si>
  <si>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</si>
  <si>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</si>
  <si>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</si>
  <si>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</si>
  <si>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</si>
  <si>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</si>
  <si>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</si>
  <si>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</si>
  <si>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</si>
  <si>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</si>
  <si>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</si>
  <si>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</si>
  <si>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</si>
  <si>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</si>
  <si>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</si>
  <si>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</si>
  <si>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</si>
  <si>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</si>
  <si>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</si>
  <si>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</si>
  <si>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</si>
  <si>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</si>
  <si>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</si>
  <si>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</si>
  <si>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</si>
  <si>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</si>
  <si>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</si>
  <si>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</si>
  <si>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</si>
  <si>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</si>
  <si>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</si>
  <si>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</si>
  <si>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</si>
  <si>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</si>
  <si>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</si>
  <si>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</si>
  <si>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</si>
  <si>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</si>
  <si>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</si>
  <si>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</si>
  <si>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</si>
  <si>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</si>
  <si>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</si>
  <si>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</si>
  <si>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</si>
  <si>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</si>
  <si>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</si>
  <si>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</si>
  <si>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</si>
  <si>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</si>
  <si>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</si>
  <si>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</si>
  <si>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</si>
  <si>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</si>
  <si>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</si>
  <si>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</si>
  <si>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</si>
  <si>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</si>
  <si>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</si>
  <si>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</si>
  <si>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</si>
  <si>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</si>
  <si>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</si>
  <si>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</si>
  <si>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</si>
  <si>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</si>
  <si>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</si>
  <si>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</si>
  <si>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</si>
  <si>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</si>
  <si>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</si>
  <si>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</si>
  <si>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</si>
  <si>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</si>
  <si>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</si>
  <si>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</si>
  <si>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</si>
  <si>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</si>
  <si>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</si>
  <si>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</si>
  <si>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</si>
  <si>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</si>
  <si>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</si>
  <si>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</si>
  <si>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</si>
  <si>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</si>
  <si>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</si>
  <si>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</si>
  <si>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</si>
  <si>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</si>
  <si>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</si>
  <si>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</si>
  <si>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</si>
  <si>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</si>
  <si>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</si>
  <si>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</si>
  <si>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</si>
  <si>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</si>
  <si>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</si>
  <si>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</si>
  <si>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</si>
  <si>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</si>
  <si>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</si>
  <si>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</si>
  <si>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</si>
  <si>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</si>
  <si>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</si>
  <si>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</si>
  <si>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</si>
  <si>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</si>
  <si>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</si>
  <si>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</si>
  <si>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</si>
  <si>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</si>
  <si>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</si>
  <si>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</si>
  <si>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</si>
  <si>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</si>
  <si>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</si>
  <si>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</si>
  <si>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</si>
  <si>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</si>
  <si>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</si>
  <si>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</si>
  <si>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</si>
  <si>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</si>
  <si>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</si>
  <si>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</si>
  <si>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</si>
  <si>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</si>
  <si>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</si>
  <si>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</si>
  <si>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</si>
  <si>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</si>
  <si>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</si>
  <si>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</si>
  <si>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</si>
  <si>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</si>
  <si>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</si>
  <si>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</si>
  <si>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</si>
  <si>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</si>
  <si>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</si>
  <si>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</si>
  <si>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</si>
  <si>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</si>
  <si>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</si>
  <si>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</si>
  <si>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</si>
  <si>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</si>
  <si>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</si>
  <si>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</si>
  <si>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</si>
  <si>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</si>
  <si>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</si>
  <si>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</si>
  <si>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</si>
  <si>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</si>
  <si>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</si>
  <si>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</si>
  <si>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</si>
  <si>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</si>
  <si>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</si>
  <si>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</si>
  <si>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</si>
  <si>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</si>
  <si>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</si>
  <si>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</si>
  <si>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</si>
  <si>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</si>
  <si>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</si>
  <si>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</si>
  <si>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</si>
  <si>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</si>
  <si>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</si>
  <si>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</si>
  <si>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</si>
  <si>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</si>
  <si>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</si>
  <si>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</si>
  <si>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</si>
  <si>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</si>
  <si>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</si>
  <si>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</si>
  <si>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</si>
  <si>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</si>
  <si>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</si>
  <si>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</si>
  <si>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</si>
  <si>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</si>
  <si>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</si>
  <si>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</si>
  <si>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</si>
  <si>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</si>
  <si>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</si>
  <si>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</si>
  <si>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</si>
  <si>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</si>
  <si>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</si>
  <si>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</si>
  <si>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</si>
  <si>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</si>
  <si>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</si>
  <si>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</si>
  <si>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</si>
  <si>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</si>
  <si>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</si>
  <si>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</si>
  <si>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</si>
  <si>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</si>
  <si>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</si>
  <si>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</si>
  <si>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</si>
  <si>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</si>
  <si>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</si>
  <si>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</si>
  <si>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</si>
  <si>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</si>
  <si>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</si>
  <si>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</si>
  <si>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</si>
  <si>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</si>
  <si>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</si>
  <si>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</si>
  <si>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</si>
  <si>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</si>
  <si>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</si>
  <si>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</si>
  <si>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</si>
  <si>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</si>
  <si>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</si>
  <si>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</si>
  <si>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</si>
  <si>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</si>
  <si>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</si>
  <si>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</si>
  <si>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</si>
  <si>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</si>
  <si>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</si>
  <si>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</si>
  <si>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</si>
  <si>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</si>
  <si>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</si>
  <si>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</si>
  <si>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</si>
  <si>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</si>
  <si>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</si>
  <si>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</si>
  <si>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</si>
  <si>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</si>
  <si>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</si>
  <si>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</si>
  <si>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</si>
  <si>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</si>
  <si>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</si>
  <si>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</si>
  <si>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</si>
  <si>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</si>
  <si>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</si>
  <si>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</si>
  <si>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</si>
  <si>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</si>
  <si>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</si>
  <si>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</si>
  <si>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</si>
  <si>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</si>
  <si>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</si>
  <si>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</si>
  <si>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</si>
  <si>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</si>
  <si>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</si>
  <si>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</si>
  <si>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</si>
  <si>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</si>
  <si>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</si>
  <si>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</si>
  <si>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</si>
  <si>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</si>
  <si>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</si>
  <si>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</si>
  <si>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</si>
  <si>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</si>
  <si>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</si>
  <si>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</si>
  <si>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</si>
  <si>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</si>
  <si>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</si>
  <si>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</si>
  <si>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</si>
  <si>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</si>
  <si>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</si>
  <si>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</si>
  <si>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</si>
  <si>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</si>
  <si>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</si>
  <si>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</si>
  <si>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</si>
  <si>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</si>
  <si>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</si>
  <si>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</si>
  <si>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</si>
  <si>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</si>
  <si>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</si>
  <si>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</si>
  <si>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</si>
  <si>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</si>
  <si>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</si>
  <si>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</si>
  <si>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</si>
  <si>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</si>
  <si>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</si>
  <si>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</si>
  <si>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</si>
  <si>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</si>
  <si>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</si>
  <si>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</si>
  <si>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</si>
  <si>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</si>
  <si>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</si>
  <si>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</si>
  <si>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</si>
  <si>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</si>
  <si>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</si>
  <si>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</si>
  <si>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</si>
  <si>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</si>
  <si>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</si>
  <si>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</si>
  <si>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</si>
  <si>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</si>
  <si>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</si>
  <si>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</si>
  <si>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</si>
  <si>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</si>
  <si>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</si>
  <si>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</si>
  <si>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</si>
  <si>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</si>
  <si>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</si>
  <si>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</si>
  <si>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</si>
  <si>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</si>
  <si>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</si>
  <si>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</si>
  <si>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</si>
  <si>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</si>
  <si>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</si>
  <si>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</si>
  <si>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</si>
  <si>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</si>
  <si>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</si>
  <si>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</si>
  <si>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</si>
  <si>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</si>
  <si>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</si>
  <si>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</si>
  <si>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</si>
  <si>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</si>
  <si>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</si>
  <si>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</si>
  <si>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</si>
  <si>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</si>
  <si>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</si>
  <si>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</si>
  <si>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</si>
  <si>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</si>
  <si>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</si>
  <si>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</si>
  <si>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</si>
  <si>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</si>
  <si>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</si>
  <si>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</si>
  <si>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</si>
  <si>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</si>
  <si>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</si>
  <si>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</si>
  <si>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</si>
  <si>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</si>
  <si>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</si>
  <si>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</si>
  <si>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</si>
  <si>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</si>
  <si>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</si>
  <si>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</si>
  <si>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</si>
  <si>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</si>
  <si>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</si>
  <si>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</si>
  <si>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</si>
  <si>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</si>
  <si>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</si>
  <si>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</si>
  <si>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</si>
  <si>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</si>
  <si>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</si>
  <si>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</si>
  <si>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</si>
  <si>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</si>
  <si>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</si>
  <si>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</si>
  <si>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</si>
  <si>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</si>
  <si>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</si>
  <si>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</si>
  <si>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</si>
  <si>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</si>
  <si>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</si>
  <si>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</si>
  <si>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</si>
  <si>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</si>
  <si>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</si>
  <si>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</si>
  <si>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</si>
  <si>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</si>
  <si>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</si>
  <si>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</si>
  <si>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</si>
  <si>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</si>
  <si>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</si>
  <si>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</si>
  <si>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</si>
  <si>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</si>
  <si>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</si>
  <si>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</si>
  <si>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</si>
  <si>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</si>
  <si>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</si>
  <si>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</si>
  <si>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</si>
  <si>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</si>
  <si>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</si>
  <si>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</si>
  <si>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</si>
  <si>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</si>
  <si>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</si>
  <si>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</si>
  <si>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</si>
  <si>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</si>
  <si>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</si>
  <si>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</si>
  <si>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</si>
  <si>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</si>
  <si>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</si>
  <si>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</si>
  <si>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</si>
  <si>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</si>
  <si>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</si>
  <si>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</si>
  <si>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</si>
  <si>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</si>
  <si>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</si>
  <si>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</si>
  <si>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</si>
  <si>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</si>
  <si>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</si>
  <si>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</si>
  <si>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</si>
  <si>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</si>
  <si>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</si>
  <si>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</si>
  <si>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</si>
  <si>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</si>
  <si>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</si>
  <si>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</si>
  <si>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</si>
  <si>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</si>
  <si>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</si>
  <si>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</si>
  <si>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</si>
  <si>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</si>
  <si>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</si>
  <si>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</si>
  <si>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</si>
  <si>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</si>
  <si>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</si>
  <si>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</si>
  <si>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</si>
  <si>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</si>
  <si>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</si>
  <si>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</si>
  <si>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</si>
  <si>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</si>
  <si>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</si>
  <si>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</si>
  <si>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</si>
  <si>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</si>
  <si>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</si>
  <si>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</si>
  <si>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</si>
  <si>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</si>
  <si>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</si>
  <si>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</si>
  <si>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</si>
  <si>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</si>
  <si>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</si>
  <si>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</si>
  <si>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</si>
  <si>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</si>
  <si>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</si>
  <si>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</si>
  <si>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</si>
  <si>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</si>
  <si>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</si>
  <si>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</si>
  <si>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</si>
  <si>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</si>
  <si>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</si>
  <si>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</si>
  <si>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</si>
  <si>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</si>
  <si>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</si>
  <si>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</si>
  <si>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</si>
  <si>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</si>
  <si>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</si>
  <si>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</si>
  <si>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</si>
  <si>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</si>
  <si>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</si>
  <si>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</si>
  <si>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</si>
  <si>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</si>
  <si>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</si>
  <si>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</si>
  <si>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</si>
  <si>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</si>
  <si>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</si>
  <si>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</si>
  <si>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</si>
  <si>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</si>
  <si>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</si>
  <si>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</si>
  <si>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</si>
  <si>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</si>
  <si>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</si>
  <si>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</si>
  <si>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</si>
  <si>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</si>
  <si>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</si>
  <si>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</si>
  <si>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</si>
  <si>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</si>
  <si>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</si>
  <si>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</si>
  <si>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</si>
  <si>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</si>
  <si>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</si>
  <si>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</si>
  <si>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</si>
  <si>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</si>
  <si>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</si>
  <si>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</si>
  <si>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</si>
  <si>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</si>
  <si>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</si>
  <si>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</si>
  <si>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</si>
  <si>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</si>
  <si>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</si>
  <si>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</si>
  <si>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</si>
  <si>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</si>
  <si>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</si>
  <si>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</si>
  <si>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</si>
  <si>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</si>
  <si>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</si>
  <si>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</si>
  <si>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</si>
  <si>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</si>
  <si>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</si>
  <si>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</si>
  <si>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</si>
  <si>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</si>
  <si>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</si>
  <si>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</si>
  <si>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</si>
  <si>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</si>
  <si>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</si>
  <si>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</si>
  <si>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</si>
  <si>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</si>
  <si>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</si>
  <si>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</si>
  <si>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</si>
  <si>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</si>
  <si>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</si>
  <si>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</si>
  <si>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</si>
  <si>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</si>
  <si>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</si>
  <si>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</si>
  <si>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</si>
  <si>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</si>
  <si>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</si>
  <si>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</si>
  <si>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</si>
  <si>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</si>
  <si>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</si>
  <si>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</si>
  <si>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</si>
  <si>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</si>
  <si>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</si>
  <si>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</si>
  <si>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</si>
  <si>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</si>
  <si>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</si>
  <si>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</si>
  <si>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</si>
  <si>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</si>
  <si>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</si>
  <si>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</si>
  <si>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</si>
  <si>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</si>
  <si>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</si>
  <si>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</si>
  <si>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</si>
  <si>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</si>
  <si>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</si>
  <si>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</si>
  <si>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</si>
  <si>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</si>
  <si>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</si>
  <si>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</si>
  <si>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</si>
  <si>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</si>
  <si>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</si>
  <si>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</si>
  <si>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</si>
  <si>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</si>
  <si>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</si>
  <si>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</si>
  <si>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</si>
  <si>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</si>
  <si>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</si>
  <si>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</si>
  <si>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</si>
  <si>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</si>
  <si>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</si>
  <si>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</si>
  <si>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</si>
  <si>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</si>
  <si>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</si>
  <si>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</si>
  <si>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</si>
  <si>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</si>
  <si>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</si>
  <si>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</si>
  <si>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</si>
  <si>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</si>
  <si>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</si>
  <si>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</si>
  <si>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</si>
  <si>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</si>
  <si>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</si>
  <si>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</si>
  <si>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</si>
  <si>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</si>
  <si>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</si>
  <si>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</si>
  <si>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</si>
  <si>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</si>
  <si>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</si>
  <si>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</si>
  <si>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</si>
  <si>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</si>
  <si>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</si>
  <si>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</si>
  <si>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</si>
  <si>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</si>
  <si>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</si>
  <si>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</si>
  <si>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</si>
  <si>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</si>
  <si>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</si>
  <si>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</si>
  <si>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</si>
  <si>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</si>
  <si>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</si>
  <si>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</si>
  <si>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</si>
  <si>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</si>
  <si>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</si>
  <si>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</si>
  <si>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</si>
  <si>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</si>
  <si>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</si>
  <si>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</si>
  <si>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</si>
  <si>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</si>
  <si>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</si>
  <si>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</si>
  <si>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</si>
  <si>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</si>
  <si>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</si>
  <si>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</si>
  <si>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</si>
  <si>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</si>
  <si>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</si>
  <si>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</si>
  <si>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</si>
  <si>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</si>
  <si>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</si>
  <si>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</si>
  <si>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</si>
  <si>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</si>
  <si>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</si>
  <si>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</si>
  <si>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</si>
  <si>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</si>
  <si>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</si>
  <si>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</si>
  <si>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</si>
  <si>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</si>
  <si>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</si>
  <si>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</si>
  <si>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</si>
  <si>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</si>
  <si>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</si>
  <si>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</si>
  <si>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</si>
  <si>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</si>
  <si>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</si>
  <si>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</si>
  <si>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</si>
  <si>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</si>
  <si>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</si>
  <si>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</si>
  <si>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</si>
  <si>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</si>
  <si>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</si>
  <si>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</si>
  <si>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</si>
  <si>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</si>
  <si>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</si>
  <si>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</si>
  <si>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</si>
  <si>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</si>
  <si>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</si>
  <si>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</si>
  <si>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</si>
  <si>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</si>
  <si>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</si>
  <si>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</si>
  <si>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</si>
  <si>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</si>
  <si>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</si>
  <si>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</si>
  <si>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</si>
  <si>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</si>
  <si>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</si>
  <si>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</si>
  <si>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</si>
  <si>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</si>
  <si>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</si>
  <si>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</si>
  <si>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</si>
  <si>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</si>
  <si>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</si>
  <si>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</si>
  <si>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</si>
  <si>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</si>
  <si>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</si>
  <si>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</si>
  <si>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</si>
  <si>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</si>
  <si>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</si>
  <si>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</si>
  <si>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</si>
  <si>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</si>
  <si>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</si>
  <si>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</si>
  <si>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</si>
  <si>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</si>
  <si>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</si>
  <si>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</si>
  <si>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</si>
  <si>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</si>
  <si>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</si>
  <si>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</si>
  <si>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</si>
  <si>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</si>
  <si>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</si>
  <si>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</si>
  <si>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</si>
  <si>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</si>
  <si>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</si>
  <si>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</si>
  <si>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</si>
  <si>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</si>
  <si>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</si>
  <si>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</si>
  <si>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</si>
  <si>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</si>
  <si>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</si>
  <si>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</si>
  <si>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</si>
  <si>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</si>
  <si>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</si>
  <si>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</si>
  <si>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</si>
  <si>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</si>
  <si>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</si>
  <si>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</si>
  <si>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</si>
  <si>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</si>
  <si>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</si>
  <si>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</si>
  <si>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</si>
  <si>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</si>
  <si>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</si>
  <si>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</si>
  <si>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</si>
  <si>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</si>
  <si>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</si>
  <si>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</si>
  <si>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</si>
  <si>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</si>
  <si>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</si>
  <si>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</si>
  <si>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</si>
  <si>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</si>
  <si>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</si>
  <si>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</si>
  <si>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</si>
  <si>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</si>
  <si>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</si>
  <si>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</si>
  <si>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</si>
  <si>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</si>
  <si>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</si>
  <si>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</si>
  <si>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</si>
  <si>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</si>
  <si>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</si>
  <si>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</si>
  <si>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</si>
  <si>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</si>
  <si>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</si>
  <si>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</si>
  <si>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</si>
  <si>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</si>
  <si>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</si>
  <si>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</si>
  <si>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</si>
  <si>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</si>
  <si>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</si>
  <si>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</si>
  <si>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</si>
  <si>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</si>
  <si>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</si>
  <si>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</si>
  <si>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</si>
  <si>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</si>
  <si>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</si>
  <si>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</si>
  <si>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</si>
  <si>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</si>
  <si>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</si>
  <si>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</si>
  <si>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</si>
  <si>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</si>
  <si>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</si>
  <si>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</si>
  <si>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</si>
  <si>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</si>
  <si>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</si>
  <si>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</si>
  <si>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</si>
  <si>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</si>
  <si>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</si>
  <si>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</si>
  <si>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</si>
  <si>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</si>
  <si>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</si>
  <si>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</si>
  <si>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</si>
  <si>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</si>
  <si>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</si>
  <si>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</si>
  <si>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</si>
  <si>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</si>
  <si>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</si>
  <si>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</si>
  <si>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</si>
  <si>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</si>
  <si>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</si>
  <si>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</si>
  <si>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</si>
  <si>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</si>
  <si>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</si>
  <si>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</si>
  <si>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</si>
  <si>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</si>
  <si>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</si>
  <si>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</si>
  <si>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</si>
  <si>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</si>
  <si>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</si>
  <si>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</si>
  <si>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</si>
  <si>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</si>
  <si>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</si>
  <si>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</si>
  <si>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</si>
  <si>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</si>
  <si>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</si>
  <si>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</si>
  <si>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</si>
  <si>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</si>
  <si>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</si>
  <si>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</si>
  <si>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</si>
  <si>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</si>
  <si>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</si>
  <si>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</si>
  <si>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</si>
  <si>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</si>
  <si>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</si>
  <si>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</si>
  <si>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</si>
  <si>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</si>
  <si>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</si>
  <si>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</si>
  <si>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</si>
  <si>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</si>
  <si>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</si>
  <si>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</si>
  <si>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</si>
  <si>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</si>
  <si>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</si>
  <si>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</si>
  <si>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</si>
  <si>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</si>
  <si>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</si>
  <si>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</si>
  <si>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</si>
  <si>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</si>
  <si>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</si>
  <si>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</si>
  <si>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</si>
  <si>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</si>
  <si>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</si>
  <si>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</si>
  <si>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</si>
  <si>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</si>
  <si>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</si>
  <si>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</si>
  <si>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</si>
  <si>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</si>
  <si>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</si>
  <si>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</si>
  <si>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</si>
  <si>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</si>
  <si>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</si>
  <si>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</si>
  <si>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</si>
  <si>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</si>
  <si>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</si>
  <si>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</si>
  <si>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</si>
  <si>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</si>
  <si>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</si>
  <si>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</si>
  <si>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</si>
  <si>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</si>
  <si>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</si>
  <si>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</si>
  <si>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</si>
  <si>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</si>
  <si>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</si>
  <si>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</si>
  <si>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</si>
  <si>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</si>
  <si>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</si>
  <si>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</si>
  <si>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</si>
  <si>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</si>
  <si>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</si>
  <si>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</si>
  <si>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</si>
  <si>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</si>
  <si>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</si>
  <si>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</si>
  <si>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</si>
  <si>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</si>
  <si>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</si>
  <si>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</si>
  <si>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</si>
  <si>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</si>
  <si>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</si>
  <si>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</si>
  <si>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</si>
  <si>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</si>
  <si>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</si>
  <si>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</si>
  <si>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</si>
  <si>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</si>
  <si>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</si>
  <si>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</si>
  <si>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</si>
  <si>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</si>
  <si>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</si>
  <si>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</si>
  <si>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</si>
  <si>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</si>
  <si>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</si>
  <si>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</si>
  <si>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</si>
  <si>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</si>
  <si>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</si>
  <si>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</si>
  <si>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</si>
  <si>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</si>
  <si>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</si>
  <si>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</si>
  <si>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</si>
  <si>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</si>
  <si>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</si>
  <si>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</si>
  <si>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</si>
  <si>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</si>
  <si>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</si>
  <si>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</si>
  <si>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</si>
  <si>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</si>
  <si>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</si>
  <si>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</si>
  <si>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</si>
  <si>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</si>
  <si>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</si>
  <si>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</si>
  <si>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</si>
  <si>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</si>
  <si>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</si>
  <si>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</si>
  <si>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</si>
  <si>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</si>
  <si>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</si>
  <si>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</si>
  <si>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</si>
  <si>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</si>
  <si>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</si>
  <si>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</si>
  <si>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</si>
  <si>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</si>
  <si>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</si>
  <si>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</si>
  <si>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</si>
  <si>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</si>
  <si>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</si>
  <si>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</si>
  <si>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</si>
  <si>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</si>
  <si>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</si>
  <si>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</si>
  <si>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</si>
  <si>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</si>
  <si>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</si>
  <si>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</si>
  <si>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</si>
  <si>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</si>
  <si>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</si>
  <si>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</si>
  <si>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</si>
  <si>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</si>
  <si>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</si>
  <si>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</si>
  <si>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</si>
  <si>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</si>
  <si>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</si>
  <si>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</si>
  <si>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</si>
  <si>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</si>
  <si>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</si>
  <si>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</si>
  <si>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</si>
  <si>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</si>
  <si>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</si>
  <si>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</si>
  <si>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</si>
  <si>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</si>
  <si>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</si>
  <si>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</si>
  <si>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</si>
  <si>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</si>
  <si>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</si>
  <si>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</si>
  <si>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</si>
  <si>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</si>
  <si>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</si>
  <si>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</si>
  <si>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</si>
  <si>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</si>
  <si>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</si>
  <si>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</si>
  <si>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</si>
  <si>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</si>
  <si>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</si>
  <si>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</si>
  <si>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</si>
  <si>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</si>
  <si>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</si>
  <si>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</si>
  <si>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</si>
  <si>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</si>
  <si>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</si>
  <si>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</si>
  <si>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</si>
  <si>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</si>
  <si>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</si>
  <si>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</si>
  <si>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</si>
  <si>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</si>
  <si>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</si>
  <si>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</si>
  <si>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</si>
  <si>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</si>
  <si>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</si>
  <si>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</si>
  <si>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</si>
  <si>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</si>
  <si>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</si>
  <si>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</si>
  <si>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</si>
  <si>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</si>
  <si>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</si>
  <si>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</si>
  <si>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</si>
  <si>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</si>
  <si>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</si>
  <si>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</si>
  <si>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</si>
  <si>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</si>
  <si>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</si>
  <si>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</si>
  <si>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</si>
  <si>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</si>
  <si>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</si>
  <si>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</si>
  <si>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</si>
  <si>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</si>
  <si>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</si>
  <si>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</si>
  <si>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</si>
  <si>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</si>
  <si>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</si>
  <si>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</si>
  <si>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</si>
  <si>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</si>
  <si>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</si>
  <si>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</si>
  <si>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</si>
  <si>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</si>
  <si>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</si>
  <si>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</si>
  <si>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</si>
  <si>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</si>
  <si>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</si>
  <si>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</si>
  <si>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</si>
  <si>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</si>
  <si>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</si>
  <si>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</si>
  <si>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</si>
  <si>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</si>
  <si>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</si>
  <si>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</si>
  <si>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</si>
  <si>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</si>
  <si>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</si>
  <si>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</si>
  <si>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</si>
  <si>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</si>
  <si>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</si>
  <si>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</si>
  <si>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</si>
  <si>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</si>
  <si>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</si>
  <si>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</si>
  <si>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</si>
  <si>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</si>
  <si>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</si>
  <si>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</si>
  <si>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</si>
  <si>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</si>
  <si>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</si>
  <si>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</si>
  <si>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</si>
  <si>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</si>
  <si>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</si>
  <si>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</si>
  <si>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</si>
  <si>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</si>
  <si>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</si>
  <si>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</si>
  <si>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</si>
  <si>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</si>
  <si>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</si>
  <si>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</si>
  <si>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</si>
  <si>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</si>
  <si>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</si>
  <si>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</si>
  <si>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</si>
  <si>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</si>
  <si>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</si>
  <si>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</si>
  <si>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</si>
  <si>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</si>
  <si>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</si>
  <si>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</si>
  <si>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</si>
  <si>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</si>
  <si>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</si>
  <si>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</si>
  <si>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</si>
  <si>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</si>
  <si>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</si>
  <si>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</si>
  <si>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</si>
  <si>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</si>
  <si>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</si>
  <si>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</si>
  <si>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</si>
  <si>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</si>
  <si>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</si>
  <si>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</si>
  <si>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</si>
  <si>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</si>
  <si>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</si>
  <si>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</si>
  <si>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</si>
  <si>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</si>
  <si>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</si>
  <si>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</si>
  <si>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</si>
  <si>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</si>
  <si>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</si>
  <si>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</si>
  <si>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</si>
  <si>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</si>
  <si>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</si>
  <si>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</si>
  <si>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</si>
  <si>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</si>
  <si>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</si>
  <si>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</si>
  <si>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</si>
  <si>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</si>
  <si>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</si>
  <si>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</si>
  <si>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</si>
  <si>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</si>
  <si>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</si>
  <si>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</si>
  <si>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</si>
  <si>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</si>
  <si>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</si>
  <si>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</si>
  <si>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</si>
  <si>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</si>
  <si>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</si>
  <si>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</si>
  <si>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</si>
  <si>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</si>
  <si>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</si>
  <si>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</si>
  <si>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</si>
  <si>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</si>
  <si>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</si>
  <si>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</si>
  <si>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</si>
  <si>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</si>
  <si>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</si>
  <si>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</si>
  <si>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</si>
  <si>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</si>
  <si>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</si>
  <si>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</si>
  <si>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</si>
  <si>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</si>
  <si>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</si>
  <si>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</si>
  <si>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</si>
  <si>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</si>
  <si>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</si>
  <si>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</si>
  <si>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</si>
  <si>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</si>
  <si>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</si>
  <si>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</si>
  <si>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</si>
  <si>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</si>
  <si>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</si>
  <si>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</si>
  <si>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</si>
  <si>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</si>
  <si>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</si>
  <si>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</si>
  <si>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</si>
  <si>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</si>
  <si>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</si>
  <si>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</si>
  <si>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</si>
  <si>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</si>
  <si>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</si>
  <si>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</si>
  <si>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</si>
  <si>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</si>
  <si>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</si>
  <si>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</si>
  <si>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</si>
  <si>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</si>
  <si>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</si>
  <si>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</si>
  <si>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</si>
  <si>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</si>
  <si>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</si>
  <si>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</si>
  <si>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</si>
  <si>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</si>
  <si>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</si>
  <si>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</si>
  <si>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</si>
  <si>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</si>
  <si>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</si>
  <si>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</si>
  <si>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</si>
  <si>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</si>
  <si>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</si>
  <si>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</si>
  <si>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</si>
  <si>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</si>
  <si>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</si>
  <si>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</si>
  <si>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</si>
  <si>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</si>
  <si>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</si>
  <si>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</si>
  <si>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</si>
  <si>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</si>
  <si>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</si>
  <si>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</si>
  <si>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</si>
  <si>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</si>
  <si>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</si>
  <si>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</si>
  <si>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</si>
  <si>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</si>
  <si>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</si>
  <si>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</si>
  <si>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</si>
  <si>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</si>
  <si>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</si>
  <si>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</si>
  <si>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</si>
  <si>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</si>
  <si>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</si>
  <si>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</si>
  <si>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</si>
  <si>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</si>
  <si>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</si>
  <si>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</si>
  <si>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</si>
  <si>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</si>
  <si>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</si>
  <si>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</si>
  <si>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</si>
  <si>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</si>
  <si>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</si>
  <si>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</si>
  <si>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</si>
  <si>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</si>
  <si>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</si>
  <si>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</si>
  <si>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</si>
  <si>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</si>
  <si>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</si>
  <si>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</si>
  <si>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</si>
  <si>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</si>
  <si>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</si>
  <si>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</si>
  <si>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</si>
  <si>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</si>
  <si>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</si>
  <si>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</si>
  <si>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</si>
  <si>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</si>
  <si>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</si>
  <si>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</si>
  <si>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</si>
  <si>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</si>
  <si>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</si>
  <si>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</si>
  <si>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</si>
  <si>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</si>
  <si>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</si>
  <si>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</si>
  <si>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</si>
  <si>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</si>
  <si>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</si>
  <si>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</si>
  <si>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</si>
  <si>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</si>
  <si>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</si>
  <si>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</si>
  <si>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</si>
  <si>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</si>
  <si>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</si>
  <si>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</si>
  <si>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</si>
  <si>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</si>
  <si>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</si>
  <si>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</si>
  <si>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</si>
  <si>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</si>
  <si>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</si>
  <si>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</si>
  <si>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</si>
  <si>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</si>
  <si>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</si>
  <si>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</si>
  <si>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</si>
  <si>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</si>
  <si>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</si>
  <si>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</si>
  <si>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</si>
  <si>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</si>
  <si>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</si>
  <si>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</si>
  <si>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</si>
  <si>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</si>
  <si>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</si>
  <si>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</si>
  <si>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</si>
  <si>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</si>
  <si>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</si>
  <si>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</si>
  <si>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</si>
  <si>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</si>
  <si>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</si>
  <si>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</si>
  <si>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</si>
  <si>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</si>
  <si>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</si>
  <si>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</si>
  <si>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</si>
  <si>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</si>
  <si>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</si>
  <si>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</si>
  <si>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</si>
  <si>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</si>
  <si>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</si>
  <si>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</si>
  <si>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</si>
  <si>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</si>
  <si>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</si>
  <si>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</si>
  <si>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</si>
  <si>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</si>
  <si>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</si>
  <si>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</si>
  <si>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</si>
  <si>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</si>
  <si>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</si>
  <si>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</si>
  <si>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</si>
  <si>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</si>
  <si>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</si>
  <si>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</si>
  <si>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</si>
  <si>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</si>
  <si>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</si>
  <si>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</si>
  <si>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</si>
  <si>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</si>
  <si>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</si>
  <si>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</si>
  <si>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</si>
  <si>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</si>
  <si>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</si>
  <si>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</si>
  <si>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</si>
  <si>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</si>
  <si>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</si>
  <si>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</si>
  <si>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</si>
  <si>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</si>
  <si>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</si>
  <si>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</si>
  <si>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</si>
  <si>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</si>
  <si>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</si>
  <si>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</si>
  <si>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</si>
  <si>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</si>
  <si>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</si>
  <si>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</si>
  <si>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</si>
  <si>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</si>
  <si>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</si>
  <si>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</si>
  <si>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</si>
  <si>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</si>
  <si>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</si>
  <si>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</si>
  <si>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</si>
  <si>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</si>
  <si>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</si>
  <si>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</si>
  <si>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</si>
  <si>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</si>
  <si>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</si>
  <si>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</si>
  <si>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</si>
  <si>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</si>
  <si>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</si>
  <si>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</si>
  <si>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</si>
  <si>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</si>
  <si>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</si>
  <si>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</si>
  <si>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</si>
  <si>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</si>
  <si>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</si>
  <si>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</si>
  <si>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</si>
  <si>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</si>
  <si>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</si>
  <si>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</si>
  <si>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</si>
  <si>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</si>
  <si>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</si>
  <si>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</si>
  <si>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</si>
  <si>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</si>
  <si>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</si>
  <si>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</si>
  <si>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</si>
  <si>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</si>
  <si>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</si>
  <si>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</si>
  <si>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</si>
  <si>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</si>
  <si>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</si>
  <si>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</si>
  <si>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</si>
  <si>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</si>
  <si>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</si>
  <si>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</si>
  <si>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</si>
  <si>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</si>
  <si>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</si>
  <si>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</si>
  <si>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</si>
  <si>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</si>
  <si>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</si>
  <si>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</si>
  <si>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</si>
  <si>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</si>
  <si>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</si>
  <si>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</si>
  <si>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</si>
  <si>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</si>
  <si>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</si>
  <si>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</si>
  <si>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</si>
  <si>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</si>
  <si>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</si>
  <si>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</si>
  <si>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</si>
  <si>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</si>
  <si>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</si>
  <si>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</si>
  <si>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</si>
  <si>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</si>
  <si>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</si>
  <si>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</si>
  <si>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</si>
  <si>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</si>
  <si>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</si>
  <si>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</si>
  <si>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</si>
  <si>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</si>
  <si>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</si>
  <si>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</si>
  <si>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</si>
  <si>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</si>
  <si>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</si>
  <si>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</si>
  <si>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</si>
  <si>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</si>
  <si>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</si>
  <si>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</si>
  <si>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</si>
  <si>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</si>
  <si>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</si>
  <si>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</si>
  <si>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</si>
  <si>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</si>
  <si>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</si>
  <si>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</si>
  <si>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</si>
  <si>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</si>
  <si>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</si>
  <si>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</si>
  <si>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</si>
  <si>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</si>
  <si>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</si>
  <si>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</si>
  <si>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</si>
  <si>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</si>
  <si>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</si>
  <si>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</si>
  <si>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</si>
  <si>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</si>
  <si>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</si>
  <si>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</si>
  <si>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</si>
  <si>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</si>
  <si>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</si>
  <si>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</si>
  <si>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</si>
  <si>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</si>
  <si>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</si>
  <si>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</si>
  <si>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</si>
  <si>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</si>
  <si>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</si>
  <si>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</si>
  <si>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</si>
  <si>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</si>
  <si>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</si>
  <si>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</si>
  <si>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</si>
  <si>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</si>
  <si>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</si>
  <si>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</si>
  <si>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</si>
  <si>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</si>
  <si>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</si>
  <si>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</si>
  <si>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</si>
  <si>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</si>
  <si>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</si>
  <si>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</si>
  <si>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</si>
  <si>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</si>
  <si>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</si>
  <si>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</si>
  <si>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</si>
  <si>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</si>
  <si>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</si>
  <si>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</si>
  <si>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</si>
  <si>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</si>
  <si>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</si>
  <si>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</si>
  <si>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</si>
  <si>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</si>
  <si>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</si>
  <si>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</si>
  <si>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</si>
  <si>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</si>
  <si>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</si>
  <si>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</si>
  <si>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</si>
  <si>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</si>
  <si>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</si>
  <si>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</si>
  <si>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</si>
  <si>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</si>
  <si>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</si>
  <si>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</si>
  <si>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</si>
  <si>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</si>
  <si>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</si>
  <si>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</si>
  <si>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</si>
  <si>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</si>
  <si>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</si>
  <si>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</si>
  <si>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</si>
  <si>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</si>
  <si>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</si>
  <si>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</si>
  <si>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</si>
  <si>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</si>
  <si>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</si>
  <si>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</si>
  <si>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</si>
  <si>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</si>
  <si>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</si>
  <si>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</si>
  <si>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</si>
  <si>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</si>
  <si>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</si>
  <si>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</si>
  <si>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</si>
  <si>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</si>
  <si>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</si>
  <si>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</si>
  <si>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</si>
  <si>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</si>
  <si>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</si>
  <si>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</si>
  <si>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</si>
  <si>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</si>
  <si>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</si>
  <si>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</si>
  <si>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</si>
  <si>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</si>
  <si>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</si>
  <si>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</si>
  <si>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</si>
  <si>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</si>
  <si>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</si>
  <si>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</si>
  <si>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</si>
  <si>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</si>
  <si>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</si>
  <si>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</si>
  <si>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</si>
  <si>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</si>
  <si>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</si>
  <si>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</si>
  <si>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</si>
  <si>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</si>
  <si>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</si>
  <si>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</si>
  <si>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</si>
  <si>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</si>
  <si>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</si>
  <si>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</si>
  <si>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</si>
  <si>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</si>
  <si>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</si>
  <si>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</si>
  <si>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</si>
  <si>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</si>
  <si>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</si>
  <si>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</si>
  <si>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</si>
  <si>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</si>
  <si>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</si>
  <si>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</si>
  <si>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</si>
  <si>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</si>
  <si>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</si>
  <si>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</si>
  <si>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</si>
  <si>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</si>
  <si>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</si>
  <si>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</si>
  <si>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</si>
  <si>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</si>
  <si>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</si>
  <si>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</si>
  <si>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</si>
  <si>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</si>
  <si>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</si>
  <si>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</si>
  <si>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</si>
  <si>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</si>
  <si>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</si>
  <si>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</si>
  <si>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</si>
  <si>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</si>
  <si>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</si>
  <si>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</si>
  <si>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</si>
  <si>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</si>
  <si>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</si>
  <si>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</si>
  <si>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</si>
  <si>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</si>
  <si>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</si>
  <si>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</si>
  <si>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</si>
  <si>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</si>
  <si>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</si>
  <si>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</si>
  <si>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</si>
  <si>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</si>
  <si>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</si>
  <si>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</si>
  <si>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</si>
  <si>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</si>
  <si>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</si>
  <si>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</si>
  <si>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</si>
  <si>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</si>
  <si>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</si>
  <si>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</si>
  <si>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</si>
  <si>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</si>
  <si>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</si>
  <si>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</si>
  <si>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</si>
  <si>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</si>
  <si>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</si>
  <si>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</si>
  <si>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</si>
  <si>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</si>
  <si>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</si>
  <si>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</si>
  <si>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</si>
  <si>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</si>
  <si>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</si>
  <si>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</si>
  <si>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</si>
  <si>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</si>
  <si>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</si>
  <si>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</si>
  <si>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</si>
  <si>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</si>
  <si>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</si>
  <si>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</si>
  <si>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</si>
  <si>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</si>
  <si>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</si>
  <si>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</si>
  <si>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</si>
  <si>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</si>
  <si>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</si>
  <si>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</si>
  <si>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</si>
  <si>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</si>
  <si>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</si>
  <si>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</si>
  <si>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</si>
  <si>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</si>
  <si>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</si>
  <si>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</si>
  <si>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</si>
  <si>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</si>
  <si>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</si>
  <si>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</si>
  <si>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</si>
  <si>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</si>
  <si>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</si>
  <si>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</si>
  <si>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</si>
  <si>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</si>
  <si>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</si>
  <si>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</si>
  <si>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</si>
  <si>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</si>
  <si>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</si>
  <si>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</si>
  <si>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</si>
  <si>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</si>
  <si>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</si>
  <si>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</si>
  <si>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</si>
  <si>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</si>
  <si>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</si>
  <si>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</si>
  <si>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</si>
  <si>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</si>
  <si>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</si>
  <si>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</si>
  <si>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</si>
  <si>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</si>
  <si>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</si>
  <si>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</si>
  <si>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</si>
  <si>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</si>
  <si>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</si>
  <si>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</si>
  <si>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</si>
  <si>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</si>
  <si>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</si>
  <si>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</si>
  <si>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</si>
  <si>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</si>
  <si>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</si>
  <si>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</si>
  <si>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</si>
  <si>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</si>
  <si>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</si>
  <si>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</si>
  <si>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</si>
  <si>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</si>
  <si>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</si>
  <si>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</si>
  <si>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</si>
  <si>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</si>
  <si>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</si>
  <si>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</si>
  <si>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</si>
  <si>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</si>
  <si>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</si>
  <si>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</si>
  <si>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</si>
  <si>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</si>
  <si>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</si>
  <si>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</si>
  <si>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</si>
  <si>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</si>
  <si>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</si>
  <si>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</si>
  <si>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</si>
  <si>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</si>
  <si>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</si>
  <si>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</si>
  <si>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</si>
  <si>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</si>
  <si>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</si>
  <si>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</si>
  <si>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</si>
  <si>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</si>
  <si>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</si>
  <si>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</si>
  <si>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</si>
  <si>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</si>
  <si>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</si>
  <si>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</si>
  <si>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</si>
  <si>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</si>
  <si>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</si>
  <si>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</si>
  <si>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</si>
  <si>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</si>
  <si>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</si>
  <si>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</si>
  <si>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</si>
  <si>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</si>
  <si>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</si>
  <si>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</si>
  <si>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</si>
  <si>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</si>
  <si>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</si>
  <si>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</si>
  <si>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</si>
  <si>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</si>
  <si>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</si>
  <si>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</si>
  <si>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</si>
  <si>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</si>
  <si>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</si>
  <si>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</si>
  <si>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</si>
  <si>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</si>
  <si>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</si>
  <si>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</si>
  <si>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</si>
  <si>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</si>
  <si>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</si>
  <si>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</si>
  <si>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</si>
  <si>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</si>
  <si>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</si>
  <si>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</si>
  <si>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</si>
  <si>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</si>
  <si>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</si>
  <si>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</si>
  <si>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</si>
  <si>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</si>
  <si>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</si>
  <si>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</si>
  <si>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</si>
  <si>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</si>
  <si>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</si>
  <si>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</si>
  <si>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</si>
  <si>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</si>
  <si>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</si>
  <si>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</si>
  <si>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</si>
  <si>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</si>
  <si>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</si>
  <si>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</si>
  <si>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</si>
  <si>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</si>
  <si>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</si>
  <si>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</si>
  <si>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</si>
  <si>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</si>
  <si>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</si>
  <si>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</si>
  <si>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</si>
  <si>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</si>
  <si>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</si>
  <si>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</si>
  <si>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</si>
  <si>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</si>
  <si>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</si>
  <si>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</si>
  <si>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</si>
  <si>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</si>
  <si>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</si>
  <si>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</si>
  <si>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</si>
  <si>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</si>
  <si>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</si>
  <si>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</si>
  <si>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</si>
  <si>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</si>
  <si>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</si>
  <si>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</si>
  <si>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</si>
  <si>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</si>
  <si>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</si>
  <si>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</si>
  <si>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</si>
  <si>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</si>
  <si>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</si>
  <si>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</si>
  <si>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</si>
  <si>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</si>
  <si>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</si>
  <si>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</si>
  <si>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</si>
  <si>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</si>
  <si>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</si>
  <si>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</si>
  <si>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</si>
  <si>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</si>
  <si>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</si>
  <si>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</si>
  <si>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</si>
  <si>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</si>
  <si>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</si>
  <si>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</si>
  <si>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</si>
  <si>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</si>
  <si>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</si>
  <si>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</si>
  <si>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</si>
  <si>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</si>
  <si>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</si>
  <si>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</si>
  <si>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</si>
  <si>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</si>
  <si>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</si>
  <si>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</si>
  <si>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</si>
  <si>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</si>
  <si>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</si>
  <si>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</si>
  <si>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</si>
  <si>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</si>
  <si>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</si>
  <si>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</si>
  <si>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</si>
  <si>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</si>
  <si>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</si>
  <si>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</si>
  <si>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</si>
  <si>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</si>
  <si>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</si>
  <si>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</si>
  <si>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</si>
  <si>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</si>
  <si>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</si>
  <si>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</si>
  <si>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</si>
  <si>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</si>
  <si>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</si>
  <si>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</si>
  <si>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</si>
  <si>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</si>
  <si>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</si>
  <si>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</si>
  <si>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</si>
  <si>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</si>
  <si>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</si>
  <si>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</si>
  <si>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</si>
  <si>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</si>
  <si>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</si>
  <si>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</si>
  <si>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</si>
  <si>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</si>
  <si>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</si>
  <si>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</si>
  <si>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</si>
  <si>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</si>
  <si>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</si>
  <si>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</si>
  <si>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</si>
  <si>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</si>
  <si>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</si>
  <si>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</si>
  <si>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</si>
  <si>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</si>
  <si>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</si>
  <si>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</si>
  <si>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</si>
  <si>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</si>
  <si>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</si>
  <si>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</si>
  <si>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</si>
  <si>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</si>
  <si>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</si>
  <si>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</si>
  <si>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</si>
  <si>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</si>
  <si>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</si>
  <si>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</si>
  <si>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</si>
  <si>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</si>
  <si>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</si>
  <si>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</si>
  <si>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</si>
  <si>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</si>
  <si>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</si>
  <si>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</si>
  <si>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</si>
  <si>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</si>
  <si>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</si>
  <si>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</si>
  <si>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</si>
  <si>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</si>
  <si>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</si>
  <si>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</si>
  <si>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</si>
  <si>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</si>
  <si>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</si>
  <si>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</si>
  <si>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</si>
  <si>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</si>
  <si>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</si>
  <si>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</si>
  <si>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</si>
  <si>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</si>
  <si>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</si>
  <si>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</si>
  <si>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</si>
  <si>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</si>
  <si>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</si>
  <si>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</si>
  <si>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</si>
  <si>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</si>
  <si>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</si>
  <si>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</si>
  <si>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</si>
  <si>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</si>
  <si>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</si>
  <si>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</si>
  <si>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</si>
  <si>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</si>
  <si>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</si>
  <si>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</si>
  <si>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</si>
  <si>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</si>
  <si>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</si>
  <si>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</si>
  <si>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</si>
  <si>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</si>
  <si>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</si>
  <si>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</si>
  <si>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</si>
  <si>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</si>
  <si>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</si>
  <si>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</si>
  <si>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</si>
  <si>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</si>
  <si>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</si>
  <si>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</si>
  <si>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</si>
  <si>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</si>
  <si>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</si>
  <si>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</si>
  <si>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</si>
  <si>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</si>
  <si>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</si>
  <si>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</si>
  <si>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</si>
  <si>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</si>
  <si>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</si>
  <si>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</si>
  <si>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</si>
  <si>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</si>
  <si>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</si>
  <si>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</si>
  <si>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</si>
  <si>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</si>
  <si>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</si>
  <si>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</si>
  <si>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</si>
  <si>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</si>
  <si>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</si>
  <si>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</si>
  <si>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</si>
  <si>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</si>
  <si>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</si>
  <si>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</si>
  <si>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</si>
  <si>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</si>
  <si>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</si>
  <si>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</si>
  <si>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</si>
  <si>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</si>
  <si>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</si>
  <si>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</si>
  <si>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</si>
  <si>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</si>
  <si>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</si>
  <si>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</si>
  <si>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</si>
  <si>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</si>
  <si>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</si>
  <si>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</si>
  <si>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</si>
  <si>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</si>
  <si>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</si>
  <si>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</si>
  <si>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</si>
  <si>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</si>
  <si>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</si>
  <si>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</si>
  <si>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</si>
  <si>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</si>
  <si>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</si>
  <si>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</si>
  <si>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</si>
  <si>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</si>
  <si>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</si>
  <si>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</si>
  <si>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</si>
  <si>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</si>
  <si>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</si>
  <si>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</si>
  <si>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</si>
  <si>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</si>
  <si>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</si>
  <si>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</si>
  <si>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</si>
  <si>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</si>
  <si>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</si>
  <si>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</si>
  <si>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</si>
  <si>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</si>
  <si>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</si>
  <si>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</si>
  <si>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</si>
  <si>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</si>
  <si>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</si>
  <si>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</si>
  <si>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</si>
  <si>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</si>
  <si>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</si>
  <si>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</si>
  <si>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</si>
  <si>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</si>
  <si>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</si>
  <si>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</si>
  <si>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</si>
  <si>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</si>
  <si>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</si>
  <si>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</si>
  <si>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</si>
  <si>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</si>
  <si>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</si>
  <si>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</si>
  <si>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</si>
  <si>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</si>
  <si>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</si>
  <si>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</si>
  <si>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</si>
  <si>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</si>
  <si>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</si>
  <si>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</si>
  <si>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</si>
  <si>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</si>
  <si>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</si>
  <si>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</si>
  <si>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</si>
  <si>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</si>
  <si>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</si>
  <si>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</si>
  <si>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</si>
  <si>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</si>
  <si>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</si>
  <si>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</si>
  <si>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</si>
  <si>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</si>
  <si>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</si>
  <si>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</si>
  <si>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</si>
  <si>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</si>
  <si>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</si>
  <si>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</si>
  <si>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</si>
  <si>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</si>
  <si>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</si>
  <si>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</si>
  <si>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</si>
  <si>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</si>
  <si>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</si>
  <si>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</si>
  <si>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</si>
  <si>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</si>
  <si>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</si>
  <si>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</si>
  <si>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</si>
  <si>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</si>
  <si>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</si>
  <si>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</si>
  <si>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</si>
  <si>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</si>
  <si>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</si>
  <si>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</si>
  <si>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</si>
  <si>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</si>
  <si>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</si>
  <si>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</si>
  <si>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</si>
  <si>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</si>
  <si>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</si>
  <si>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</si>
  <si>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</si>
  <si>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</si>
  <si>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</si>
  <si>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</si>
  <si>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</si>
  <si>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</si>
  <si>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</si>
  <si>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</si>
  <si>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</si>
  <si>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</si>
  <si>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</si>
  <si>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</si>
  <si>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</si>
  <si>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</si>
  <si>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</si>
  <si>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</si>
  <si>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</si>
  <si>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</si>
  <si>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</si>
  <si>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</si>
  <si>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</si>
  <si>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</si>
  <si>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</si>
  <si>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</si>
  <si>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</si>
  <si>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</si>
  <si>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</si>
  <si>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</si>
  <si>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</si>
  <si>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</si>
  <si>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</si>
  <si>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</si>
  <si>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</si>
  <si>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</si>
  <si>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</si>
  <si>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</si>
  <si>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</si>
  <si>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</si>
  <si>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</si>
  <si>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</si>
  <si>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</si>
  <si>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</si>
  <si>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</si>
  <si>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</si>
  <si>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</si>
  <si>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</si>
  <si>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</si>
  <si>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</si>
  <si>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</si>
  <si>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</si>
  <si>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</si>
  <si>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</si>
  <si>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</si>
  <si>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</si>
  <si>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</si>
  <si>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</si>
  <si>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</si>
  <si>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</si>
  <si>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</si>
  <si>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</si>
  <si>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</si>
  <si>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</si>
  <si>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</si>
  <si>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</si>
  <si>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</si>
  <si>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</si>
  <si>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</si>
  <si>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</si>
  <si>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</si>
  <si>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</si>
  <si>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</si>
  <si>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</si>
  <si>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</si>
  <si>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</si>
  <si>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</si>
  <si>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</si>
  <si>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</si>
  <si>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</si>
  <si>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</si>
  <si>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</si>
  <si>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</si>
  <si>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</si>
  <si>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</si>
  <si>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</si>
  <si>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</si>
  <si>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</si>
  <si>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</si>
  <si>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</si>
  <si>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</si>
  <si>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</si>
  <si>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</si>
  <si>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</si>
  <si>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</si>
  <si>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</si>
  <si>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</si>
  <si>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</si>
  <si>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</si>
  <si>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</si>
  <si>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</si>
  <si>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</si>
  <si>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</si>
  <si>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</si>
  <si>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</si>
  <si>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</si>
  <si>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</si>
  <si>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</si>
  <si>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</si>
  <si>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</si>
  <si>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</si>
  <si>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</si>
  <si>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</si>
  <si>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</si>
  <si>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</si>
  <si>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</si>
  <si>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</si>
  <si>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</si>
  <si>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</si>
  <si>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</si>
  <si>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</si>
  <si>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</si>
  <si>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</si>
  <si>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</si>
  <si>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</si>
  <si>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</si>
  <si>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</si>
  <si>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</si>
  <si>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</si>
  <si>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</si>
  <si>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</si>
  <si>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</si>
  <si>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</si>
  <si>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</si>
  <si>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</si>
  <si>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</si>
  <si>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</si>
  <si>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</si>
  <si>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</si>
  <si>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</si>
  <si>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</si>
  <si>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</si>
  <si>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</si>
  <si>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</si>
  <si>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</si>
  <si>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</si>
  <si>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</si>
  <si>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</si>
  <si>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</si>
  <si>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</si>
  <si>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</si>
  <si>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</si>
  <si>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</si>
  <si>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</si>
  <si>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</si>
  <si>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</si>
  <si>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</si>
  <si>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</si>
  <si>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</si>
  <si>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</si>
  <si>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</si>
  <si>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</si>
  <si>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</si>
  <si>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</si>
  <si>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</si>
  <si>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</si>
  <si>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</si>
  <si>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</si>
  <si>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</si>
  <si>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</si>
  <si>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</si>
  <si>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</si>
  <si>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</si>
  <si>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</si>
  <si>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</si>
  <si>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</si>
  <si>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</si>
  <si>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</si>
  <si>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</si>
  <si>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</si>
  <si>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</si>
  <si>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</si>
  <si>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</si>
  <si>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</si>
  <si>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</si>
  <si>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</si>
  <si>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</si>
  <si>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</si>
  <si>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</si>
  <si>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</si>
  <si>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</si>
  <si>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</si>
  <si>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</si>
  <si>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</si>
  <si>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</si>
  <si>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</si>
  <si>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</si>
  <si>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</si>
  <si>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</si>
  <si>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</si>
  <si>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</si>
  <si>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</si>
  <si>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</si>
  <si>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</si>
  <si>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</si>
  <si>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</si>
  <si>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</si>
  <si>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</si>
  <si>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</si>
  <si>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</si>
  <si>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</si>
  <si>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</si>
  <si>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</si>
  <si>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</si>
  <si>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</si>
  <si>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</si>
  <si>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</si>
  <si>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</si>
  <si>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</si>
  <si>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</si>
  <si>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</si>
  <si>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</si>
  <si>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</si>
  <si>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</si>
  <si>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</si>
  <si>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</si>
  <si>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</si>
  <si>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</si>
  <si>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</si>
  <si>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</si>
  <si>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</si>
  <si>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</si>
  <si>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</si>
  <si>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</si>
  <si>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</si>
  <si>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</si>
  <si>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</si>
  <si>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</si>
  <si>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</si>
  <si>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</si>
  <si>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</si>
  <si>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</si>
  <si>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</si>
  <si>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</si>
  <si>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</si>
  <si>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</si>
  <si>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</si>
  <si>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</si>
  <si>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</si>
  <si>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</si>
  <si>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</si>
  <si>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</si>
  <si>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</si>
  <si>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</si>
  <si>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</si>
  <si>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</si>
  <si>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</si>
  <si>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</si>
  <si>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</si>
  <si>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</si>
  <si>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</si>
  <si>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</si>
  <si>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</si>
  <si>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</si>
  <si>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</si>
  <si>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</si>
  <si>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</si>
  <si>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</si>
  <si>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</si>
  <si>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</si>
  <si>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</si>
  <si>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</si>
  <si>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</si>
  <si>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</si>
  <si>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</si>
  <si>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</si>
  <si>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</si>
  <si>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</si>
  <si>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</si>
  <si>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</si>
  <si>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</si>
  <si>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</si>
  <si>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</si>
  <si>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</si>
  <si>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</si>
  <si>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</si>
  <si>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</si>
  <si>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</si>
  <si>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</si>
  <si>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</si>
  <si>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</si>
  <si>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</si>
  <si>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</si>
  <si>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</si>
  <si>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</si>
  <si>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</si>
  <si>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</si>
  <si>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</si>
  <si>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</si>
  <si>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</si>
  <si>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</si>
  <si>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</si>
  <si>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</si>
  <si>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</si>
  <si>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</si>
  <si>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</si>
  <si>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</si>
  <si>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</si>
  <si>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</si>
  <si>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</si>
  <si>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</si>
  <si>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</si>
  <si>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</si>
  <si>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</si>
  <si>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</si>
  <si>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</si>
  <si>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</si>
  <si>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</si>
  <si>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</si>
  <si>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</si>
  <si>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</si>
  <si>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</si>
  <si>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</si>
  <si>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</si>
  <si>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</si>
  <si>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</si>
  <si>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</si>
  <si>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</si>
  <si>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</si>
  <si>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</si>
  <si>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</si>
  <si>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</si>
  <si>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</si>
  <si>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</si>
  <si>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</si>
  <si>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</si>
  <si>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</si>
  <si>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</si>
  <si>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</si>
  <si>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</si>
  <si>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</si>
  <si>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</si>
  <si>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</si>
  <si>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</si>
  <si>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</si>
  <si>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</si>
  <si>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</si>
  <si>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</si>
  <si>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</si>
  <si>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</si>
  <si>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</si>
  <si>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</si>
  <si>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</si>
  <si>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</si>
  <si>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</si>
  <si>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</si>
  <si>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</si>
  <si>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</si>
  <si>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</si>
  <si>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</si>
  <si>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</si>
  <si>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</si>
  <si>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</si>
  <si>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</si>
  <si>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</si>
  <si>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</si>
  <si>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</si>
  <si>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</si>
  <si>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</si>
  <si>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</si>
  <si>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</si>
  <si>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</si>
  <si>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</si>
  <si>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</si>
  <si>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</si>
  <si>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</si>
  <si>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</si>
  <si>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</si>
  <si>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</si>
  <si>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</si>
  <si>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</si>
  <si>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</si>
  <si>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</si>
  <si>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</si>
  <si>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</si>
  <si>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</si>
  <si>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</si>
  <si>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</si>
  <si>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</si>
  <si>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</si>
  <si>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</si>
  <si>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</si>
  <si>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</si>
  <si>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</si>
  <si>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</si>
  <si>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</si>
  <si>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</si>
  <si>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</si>
  <si>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</si>
  <si>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</si>
  <si>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</si>
  <si>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</si>
  <si>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</si>
  <si>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</si>
  <si>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</si>
  <si>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</si>
  <si>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</si>
  <si>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</si>
  <si>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</si>
  <si>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</si>
  <si>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</si>
  <si>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</si>
  <si>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</si>
  <si>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</si>
  <si>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</si>
  <si>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</si>
  <si>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</si>
  <si>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</si>
  <si>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</si>
  <si>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</si>
  <si>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</si>
  <si>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</si>
  <si>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</si>
  <si>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</si>
  <si>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</si>
  <si>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</si>
  <si>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</si>
  <si>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</si>
  <si>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</si>
  <si>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</si>
  <si>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</si>
  <si>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</si>
  <si>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</si>
  <si>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</si>
  <si>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</si>
  <si>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</si>
  <si>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</si>
  <si>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</si>
  <si>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</si>
  <si>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</si>
  <si>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</si>
  <si>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</si>
  <si>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</si>
  <si>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</si>
  <si>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</si>
  <si>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</si>
  <si>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</si>
  <si>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</si>
  <si>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</si>
  <si>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</si>
  <si>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</si>
  <si>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</si>
  <si>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</si>
  <si>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</si>
  <si>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</si>
  <si>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</si>
  <si>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</si>
  <si>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</si>
  <si>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</si>
  <si>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</si>
  <si>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</si>
  <si>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</si>
  <si>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</si>
  <si>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</si>
  <si>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</si>
  <si>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</si>
  <si>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</si>
  <si>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</si>
  <si>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</si>
  <si>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</si>
  <si>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</si>
  <si>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</si>
  <si>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</si>
  <si>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</si>
  <si>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</si>
  <si>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</si>
  <si>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</si>
  <si>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</si>
  <si>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</si>
  <si>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</si>
  <si>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</si>
  <si>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</si>
  <si>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</si>
  <si>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</si>
  <si>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</si>
  <si>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</si>
  <si>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</si>
  <si>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</si>
  <si>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</si>
  <si>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</si>
  <si>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</si>
  <si>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</si>
  <si>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</si>
  <si>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</si>
  <si>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</si>
  <si>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</si>
  <si>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</si>
  <si>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</si>
  <si>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</si>
  <si>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</si>
  <si>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</si>
  <si>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</si>
  <si>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</si>
  <si>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</si>
  <si>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</si>
  <si>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</si>
  <si>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</si>
  <si>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</si>
  <si>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</si>
  <si>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</si>
  <si>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</si>
  <si>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</si>
  <si>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</si>
  <si>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</si>
  <si>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</si>
  <si>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</si>
  <si>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</si>
  <si>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</si>
  <si>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</si>
  <si>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</si>
  <si>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</si>
  <si>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</si>
  <si>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</si>
  <si>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</si>
  <si>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</si>
  <si>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</si>
  <si>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</si>
  <si>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</si>
  <si>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</si>
  <si>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</si>
  <si>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</si>
  <si>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</si>
  <si>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</si>
  <si>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</si>
  <si>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</si>
  <si>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</si>
  <si>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</si>
  <si>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</si>
  <si>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</si>
  <si>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</si>
  <si>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</si>
  <si>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</si>
  <si>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</si>
  <si>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</si>
  <si>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</si>
  <si>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</si>
  <si>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</si>
  <si>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</si>
  <si>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</si>
  <si>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</si>
  <si>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</si>
  <si>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</si>
  <si>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</si>
  <si>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</si>
  <si>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</si>
  <si>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</si>
  <si>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</si>
  <si>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</si>
  <si>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</si>
  <si>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</si>
  <si>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</si>
  <si>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</si>
  <si>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</si>
  <si>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</si>
  <si>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</si>
  <si>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</si>
  <si>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</si>
  <si>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</si>
  <si>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</si>
  <si>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</si>
  <si>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</si>
  <si>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</si>
  <si>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</si>
  <si>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</si>
  <si>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</si>
  <si>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</si>
  <si>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</si>
  <si>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</si>
  <si>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</si>
  <si>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</si>
  <si>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</si>
  <si>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</si>
  <si>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</si>
  <si>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</si>
  <si>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</si>
  <si>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</si>
  <si>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</si>
  <si>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</si>
  <si>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</si>
  <si>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</si>
  <si>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</si>
  <si>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</si>
  <si>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</si>
  <si>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</si>
  <si>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</si>
  <si>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</si>
  <si>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</si>
  <si>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</si>
  <si>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</si>
  <si>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</si>
  <si>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</si>
  <si>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</si>
  <si>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</si>
  <si>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</si>
  <si>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</si>
  <si>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</si>
  <si>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</si>
  <si>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</si>
  <si>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</si>
  <si>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</si>
  <si>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</si>
  <si>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</si>
  <si>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</si>
  <si>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</si>
  <si>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</si>
  <si>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</si>
  <si>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</si>
  <si>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</si>
  <si>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</si>
  <si>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</si>
  <si>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</si>
  <si>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</si>
  <si>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</si>
  <si>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</si>
  <si>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</si>
  <si>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</si>
  <si>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</si>
  <si>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</si>
  <si>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</si>
  <si>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</si>
  <si>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</si>
  <si>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</si>
  <si>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</si>
  <si>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</si>
  <si>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</si>
  <si>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</si>
  <si>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</si>
  <si>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</si>
  <si>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</si>
  <si>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</si>
  <si>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</si>
  <si>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</si>
  <si>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</si>
  <si>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</si>
  <si>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</si>
  <si>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</si>
  <si>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</si>
  <si>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</si>
  <si>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</si>
  <si>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</si>
  <si>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</si>
  <si>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</si>
  <si>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</si>
  <si>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</si>
  <si>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</si>
  <si>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</si>
  <si>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</si>
  <si>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</si>
  <si>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</si>
  <si>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</si>
  <si>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</si>
  <si>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</si>
  <si>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</si>
  <si>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</si>
  <si>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</si>
  <si>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</si>
  <si>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</si>
  <si>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</si>
  <si>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</si>
  <si>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</si>
  <si>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</si>
  <si>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</si>
  <si>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</si>
  <si>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</si>
  <si>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</si>
  <si>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</si>
  <si>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</si>
  <si>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</si>
  <si>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</si>
  <si>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</si>
  <si>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</si>
  <si>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</si>
  <si>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</si>
  <si>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</si>
  <si>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</si>
  <si>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</si>
  <si>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</si>
  <si>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</si>
  <si>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</si>
  <si>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</si>
  <si>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</si>
  <si>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</si>
  <si>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</si>
  <si>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</si>
  <si>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</si>
  <si>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</si>
  <si>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</si>
  <si>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</si>
  <si>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</si>
  <si>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</si>
  <si>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</si>
  <si>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</si>
  <si>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</si>
  <si>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</si>
  <si>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</si>
  <si>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</si>
  <si>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</si>
  <si>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</si>
  <si>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</si>
  <si>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</si>
  <si>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</si>
  <si>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</si>
  <si>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</si>
  <si>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</si>
  <si>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</si>
  <si>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</si>
  <si>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</si>
  <si>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</si>
  <si>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</si>
  <si>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</si>
  <si>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</si>
  <si>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</si>
  <si>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</si>
  <si>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</si>
  <si>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</si>
  <si>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</si>
  <si>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</si>
  <si>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</si>
  <si>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</si>
  <si>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</si>
  <si>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</si>
  <si>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</si>
  <si>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</si>
  <si>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</si>
  <si>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</si>
  <si>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</si>
  <si>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</si>
  <si>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</si>
  <si>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</si>
  <si>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</si>
  <si>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</si>
  <si>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</si>
  <si>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</si>
  <si>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</si>
  <si>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</si>
  <si>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</si>
  <si>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</si>
  <si>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</si>
  <si>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</si>
  <si>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</si>
  <si>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</si>
  <si>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</si>
  <si>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</si>
  <si>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</si>
  <si>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</si>
  <si>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</si>
  <si>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</si>
  <si>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</si>
  <si>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</si>
  <si>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</si>
  <si>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</si>
  <si>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</si>
  <si>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</si>
  <si>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</si>
  <si>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</si>
  <si>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</si>
  <si>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</si>
  <si>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</si>
  <si>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</si>
  <si>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</si>
  <si>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</si>
  <si>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</si>
  <si>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</si>
  <si>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</si>
  <si>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</si>
  <si>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</si>
  <si>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</si>
  <si>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</si>
  <si>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</si>
  <si>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</si>
  <si>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</si>
  <si>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</si>
  <si>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</si>
  <si>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</si>
  <si>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</si>
  <si>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</si>
  <si>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</si>
  <si>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</si>
  <si>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</si>
  <si>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</si>
  <si>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</si>
  <si>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</si>
  <si>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</si>
  <si>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</si>
  <si>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</si>
  <si>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</si>
  <si>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</si>
  <si>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</si>
  <si>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</si>
  <si>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</si>
  <si>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</si>
  <si>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</si>
  <si>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</si>
  <si>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</si>
  <si>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</si>
  <si>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</si>
  <si>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</si>
  <si>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</si>
  <si>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</si>
  <si>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</si>
  <si>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</si>
  <si>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</si>
  <si>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</si>
  <si>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</si>
  <si>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</si>
  <si>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</si>
  <si>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</si>
  <si>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</si>
  <si>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</si>
  <si>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</si>
  <si>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</si>
  <si>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</si>
  <si>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</si>
  <si>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</si>
  <si>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</si>
  <si>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</si>
  <si>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</si>
  <si>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</si>
  <si>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</si>
  <si>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</si>
  <si>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</si>
  <si>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</si>
  <si>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</si>
  <si>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</si>
  <si>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</si>
  <si>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</si>
  <si>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</si>
  <si>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</si>
  <si>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</si>
  <si>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</si>
  <si>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</si>
  <si>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</si>
  <si>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</si>
  <si>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</si>
  <si>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</si>
  <si>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</si>
  <si>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</si>
  <si>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</si>
  <si>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</si>
  <si>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</si>
  <si>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</si>
  <si>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</si>
  <si>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</si>
  <si>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</si>
  <si>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</si>
  <si>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</si>
  <si>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</si>
  <si>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</si>
  <si>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</si>
  <si>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</si>
  <si>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</si>
  <si>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</si>
  <si>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</si>
  <si>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</si>
  <si>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</si>
  <si>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</si>
  <si>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</si>
  <si>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</si>
  <si>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</si>
  <si>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</si>
  <si>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</si>
  <si>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</si>
  <si>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</si>
  <si>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</si>
  <si>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</si>
  <si>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</si>
  <si>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</si>
  <si>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</si>
  <si>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</si>
  <si>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</si>
  <si>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</si>
  <si>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</si>
  <si>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</si>
  <si>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</si>
  <si>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</si>
  <si>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</si>
  <si>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</si>
  <si>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</si>
  <si>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</si>
  <si>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</si>
  <si>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</si>
  <si>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</si>
  <si>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</si>
  <si>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</si>
  <si>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</si>
  <si>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</si>
  <si>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</si>
  <si>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</si>
  <si>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</si>
  <si>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</si>
  <si>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</si>
  <si>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</si>
  <si>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</si>
  <si>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</si>
  <si>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</si>
  <si>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</si>
  <si>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</si>
  <si>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</si>
  <si>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</si>
  <si>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</si>
  <si>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</si>
  <si>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</si>
  <si>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</si>
  <si>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</si>
  <si>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</si>
  <si>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</si>
  <si>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</si>
  <si>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</si>
  <si>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</si>
  <si>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</si>
  <si>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</si>
  <si>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</si>
  <si>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</si>
  <si>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</si>
  <si>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</si>
  <si>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</si>
  <si>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</si>
  <si>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</si>
  <si>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</si>
  <si>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</si>
  <si>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</si>
  <si>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</si>
  <si>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</si>
  <si>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</si>
  <si>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</si>
  <si>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</si>
  <si>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</si>
  <si>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</si>
  <si>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</si>
  <si>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</si>
  <si>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</si>
  <si>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</si>
  <si>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</si>
  <si>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</si>
  <si>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</si>
  <si>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</si>
  <si>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</si>
  <si>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</si>
  <si>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</si>
  <si>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</si>
  <si>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</si>
  <si>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</si>
  <si>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</si>
  <si>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</si>
  <si>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</si>
  <si>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</si>
  <si>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</si>
  <si>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</si>
  <si>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</si>
  <si>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</si>
  <si>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</si>
  <si>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</si>
  <si>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</si>
  <si>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</si>
  <si>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</si>
  <si>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</si>
  <si>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</si>
  <si>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</si>
  <si>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</si>
  <si>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</si>
  <si>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</si>
  <si>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</si>
  <si>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</si>
  <si>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</si>
  <si>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</si>
  <si>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</si>
  <si>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</si>
  <si>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</si>
  <si>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</si>
  <si>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</si>
  <si>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</si>
  <si>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</si>
  <si>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</si>
  <si>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</si>
  <si>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</si>
  <si>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</si>
  <si>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</si>
  <si>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</si>
  <si>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</si>
  <si>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</si>
  <si>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</si>
  <si>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</si>
  <si>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</si>
  <si>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</si>
  <si>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</si>
  <si>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</si>
  <si>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</si>
  <si>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</si>
  <si>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</si>
  <si>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</si>
  <si>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</si>
  <si>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</si>
  <si>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</si>
  <si>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</si>
  <si>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</si>
  <si>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</si>
  <si>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</si>
  <si>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</si>
  <si>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</si>
  <si>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</si>
  <si>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</si>
  <si>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</si>
  <si>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</si>
  <si>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</si>
  <si>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</si>
  <si>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</si>
  <si>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</si>
  <si>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</si>
  <si>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</si>
  <si>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</si>
  <si>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</si>
  <si>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</si>
  <si>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</si>
  <si>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</si>
  <si>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</si>
  <si>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</si>
  <si>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</si>
  <si>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</si>
  <si>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</si>
  <si>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</si>
  <si>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</si>
  <si>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</si>
  <si>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</si>
  <si>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</si>
  <si>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</si>
  <si>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</si>
  <si>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</si>
  <si>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</si>
  <si>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</si>
  <si>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</si>
  <si>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</si>
  <si>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</si>
  <si>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</si>
  <si>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</si>
  <si>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</si>
  <si>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</si>
  <si>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</si>
  <si>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</si>
  <si>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</si>
  <si>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</si>
  <si>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</si>
  <si>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</si>
  <si>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</si>
  <si>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</si>
  <si>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</si>
  <si>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</si>
  <si>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</si>
  <si>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</si>
  <si>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</si>
  <si>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</si>
  <si>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</si>
  <si>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</si>
  <si>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</si>
  <si>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</si>
  <si>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</si>
  <si>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</si>
  <si>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</si>
  <si>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</si>
  <si>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</si>
  <si>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</si>
  <si>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</si>
  <si>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</si>
  <si>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</si>
  <si>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</si>
  <si>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</si>
  <si>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</si>
  <si>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</si>
  <si>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</si>
  <si>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</si>
  <si>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</si>
  <si>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</si>
  <si>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</si>
  <si>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</si>
  <si>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</si>
  <si>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</si>
  <si>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</si>
  <si>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</si>
  <si>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</si>
  <si>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</si>
  <si>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</si>
  <si>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</si>
  <si>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</si>
  <si>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</si>
  <si>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</si>
  <si>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</si>
  <si>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</si>
  <si>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</si>
  <si>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</si>
  <si>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</si>
  <si>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</si>
  <si>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</si>
  <si>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</si>
  <si>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</si>
  <si>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</si>
  <si>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</si>
  <si>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</si>
  <si>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</si>
  <si>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</si>
  <si>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</si>
  <si>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</si>
  <si>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</si>
  <si>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</si>
  <si>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</si>
  <si>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</si>
  <si>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</si>
  <si>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</si>
  <si>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</si>
  <si>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</si>
  <si>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</si>
  <si>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</si>
  <si>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</si>
  <si>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</si>
  <si>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</si>
  <si>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</si>
  <si>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</si>
  <si>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</si>
  <si>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</si>
  <si>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</si>
  <si>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</si>
  <si>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</si>
  <si>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</si>
  <si>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</si>
  <si>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</si>
  <si>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</si>
  <si>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</si>
  <si>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</si>
  <si>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</si>
  <si>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</si>
  <si>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</si>
  <si>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</si>
  <si>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</si>
  <si>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</si>
  <si>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</si>
  <si>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</si>
  <si>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</si>
  <si>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</si>
  <si>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</si>
  <si>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</si>
  <si>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</si>
  <si>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</si>
  <si>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</si>
  <si>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</si>
  <si>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</si>
  <si>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</si>
  <si>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</si>
  <si>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</si>
  <si>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</si>
  <si>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</si>
  <si>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</si>
  <si>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</si>
  <si>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</si>
  <si>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</si>
  <si>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</si>
  <si>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</si>
  <si>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</si>
  <si>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</si>
  <si>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</si>
  <si>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</si>
  <si>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</si>
  <si>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</si>
  <si>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</si>
  <si>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</si>
  <si>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</si>
  <si>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</si>
  <si>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</si>
  <si>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</si>
  <si>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</si>
  <si>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</si>
  <si>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</si>
  <si>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</si>
  <si>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</si>
  <si>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</si>
  <si>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</si>
  <si>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</si>
  <si>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</si>
  <si>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</si>
  <si>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</si>
  <si>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</si>
  <si>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</si>
  <si>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</si>
  <si>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</si>
  <si>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</si>
  <si>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</si>
  <si>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</si>
  <si>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</si>
  <si>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</si>
  <si>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</si>
  <si>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</si>
  <si>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</si>
  <si>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</si>
  <si>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</si>
  <si>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</si>
  <si>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</si>
  <si>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</si>
  <si>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</si>
  <si>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</si>
  <si>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</si>
  <si>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</si>
  <si>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</si>
  <si>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</si>
  <si>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</si>
  <si>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</si>
  <si>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</si>
  <si>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</si>
  <si>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</si>
  <si>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</si>
  <si>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</si>
  <si>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</si>
  <si>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</si>
  <si>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</si>
  <si>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</si>
  <si>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</si>
  <si>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</si>
  <si>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</si>
  <si>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</si>
  <si>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</si>
  <si>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</si>
  <si>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</si>
  <si>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</si>
  <si>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</si>
  <si>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</si>
  <si>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</si>
  <si>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</si>
  <si>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</si>
  <si>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</si>
  <si>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</si>
  <si>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</si>
  <si>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</si>
  <si>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</si>
  <si>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</si>
  <si>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</si>
  <si>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</si>
  <si>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</si>
  <si>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</si>
  <si>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</si>
  <si>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</si>
  <si>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</si>
  <si>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</si>
  <si>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</si>
  <si>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</si>
  <si>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</si>
  <si>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</si>
  <si>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</si>
  <si>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</si>
  <si>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</si>
  <si>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</si>
  <si>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</si>
  <si>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</si>
  <si>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</si>
  <si>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</si>
  <si>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</si>
  <si>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</si>
  <si>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</si>
  <si>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</si>
  <si>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</si>
  <si>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</si>
  <si>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</si>
  <si>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</si>
  <si>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</si>
  <si>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</si>
  <si>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</si>
  <si>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</si>
  <si>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</si>
  <si>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</si>
  <si>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</si>
  <si>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</si>
  <si>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</si>
  <si>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</si>
  <si>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</si>
  <si>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</si>
  <si>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</si>
  <si>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</si>
  <si>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</si>
  <si>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</si>
  <si>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</si>
  <si>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</si>
  <si>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</si>
  <si>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</si>
  <si>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</si>
  <si>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</si>
  <si>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</si>
  <si>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</si>
  <si>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</si>
  <si>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</si>
  <si>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</si>
  <si>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</si>
  <si>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</si>
  <si>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</si>
  <si>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</si>
  <si>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</si>
  <si>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</si>
  <si>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</si>
  <si>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</si>
  <si>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</si>
  <si>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</si>
  <si>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</si>
  <si>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</si>
  <si>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</si>
  <si>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</si>
  <si>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</si>
  <si>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</si>
  <si>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</si>
  <si>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</si>
  <si>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</si>
  <si>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</si>
  <si>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</si>
  <si>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</si>
  <si>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</si>
  <si>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</si>
  <si>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</si>
  <si>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</si>
  <si>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</si>
  <si>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</si>
  <si>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</si>
  <si>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</si>
  <si>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</si>
  <si>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</si>
  <si>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</si>
  <si>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</si>
  <si>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</si>
  <si>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</si>
  <si>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</si>
  <si>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</si>
  <si>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</si>
  <si>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</si>
  <si>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</si>
  <si>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</si>
  <si>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</si>
  <si>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</si>
  <si>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</si>
  <si>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</si>
  <si>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</si>
  <si>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</si>
  <si>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</si>
  <si>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</si>
  <si>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</si>
  <si>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</si>
  <si>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</si>
  <si>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</si>
  <si>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</si>
  <si>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</si>
  <si>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</si>
  <si>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</si>
  <si>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</si>
  <si>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</si>
  <si>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</si>
  <si>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</si>
  <si>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</si>
  <si>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</si>
  <si>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</si>
  <si>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</si>
  <si>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</si>
  <si>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</si>
  <si>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</si>
  <si>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</si>
  <si>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</si>
  <si>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</si>
  <si>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</si>
  <si>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</si>
  <si>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</si>
  <si>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</si>
  <si>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</si>
  <si>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</si>
  <si>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</si>
  <si>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</si>
  <si>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</si>
  <si>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</si>
  <si>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</si>
  <si>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</si>
  <si>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</si>
  <si>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</si>
  <si>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</si>
  <si>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</si>
  <si>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</si>
  <si>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</si>
  <si>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</si>
  <si>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</si>
  <si>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</si>
  <si>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</si>
  <si>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</si>
  <si>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</si>
  <si>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</si>
  <si>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</si>
  <si>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</si>
  <si>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</si>
  <si>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</si>
  <si>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</si>
  <si>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</si>
  <si>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</si>
  <si>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</si>
  <si>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</si>
  <si>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</si>
  <si>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</si>
  <si>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</si>
  <si>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</si>
  <si>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</si>
  <si>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</si>
  <si>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</si>
  <si>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</si>
  <si>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</si>
  <si>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</si>
  <si>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</si>
  <si>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</si>
  <si>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</si>
  <si>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</si>
  <si>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</si>
  <si>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</si>
  <si>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</si>
  <si>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</si>
  <si>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</si>
  <si>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</si>
  <si>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</si>
  <si>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</si>
  <si>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</si>
  <si>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</si>
  <si>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</si>
  <si>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</si>
  <si>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</si>
  <si>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</si>
  <si>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</si>
  <si>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</si>
  <si>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</si>
  <si>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</si>
  <si>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</si>
  <si>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</si>
  <si>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</si>
  <si>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</si>
  <si>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</si>
  <si>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</si>
  <si>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</si>
  <si>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</si>
  <si>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</si>
  <si>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</si>
  <si>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</si>
  <si>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</si>
  <si>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</si>
  <si>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</si>
  <si>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</si>
  <si>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</si>
  <si>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</si>
  <si>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</si>
  <si>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</si>
  <si>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</si>
  <si>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</si>
  <si>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</si>
  <si>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</si>
  <si>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</si>
  <si>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</si>
  <si>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</si>
  <si>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</si>
  <si>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</si>
  <si>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</si>
  <si>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</si>
  <si>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</si>
  <si>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</si>
  <si>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</si>
  <si>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</si>
  <si>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</si>
  <si>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</si>
  <si>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</si>
  <si>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</si>
  <si>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</si>
  <si>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</si>
  <si>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</si>
  <si>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</si>
  <si>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</si>
  <si>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</si>
  <si>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</si>
  <si>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</si>
  <si>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</si>
  <si>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</si>
  <si>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</si>
  <si>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</si>
  <si>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</si>
  <si>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</si>
  <si>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</si>
  <si>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</si>
  <si>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</si>
  <si>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</si>
  <si>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</si>
  <si>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</si>
  <si>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</si>
  <si>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</si>
  <si>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</si>
  <si>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</si>
  <si>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</si>
  <si>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</si>
  <si>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</si>
  <si>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</si>
  <si>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</si>
  <si>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</si>
  <si>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</si>
  <si>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</si>
  <si>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</si>
  <si>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</si>
  <si>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</si>
  <si>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</si>
  <si>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</si>
  <si>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</si>
  <si>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</si>
  <si>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</si>
  <si>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</si>
  <si>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</si>
  <si>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</si>
  <si>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</si>
  <si>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</si>
  <si>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</si>
  <si>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</si>
  <si>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</si>
  <si>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</si>
  <si>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</si>
  <si>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</si>
  <si>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</si>
  <si>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</si>
  <si>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</si>
  <si>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</si>
  <si>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</si>
  <si>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</si>
  <si>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</si>
  <si>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</si>
  <si>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</si>
  <si>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</si>
  <si>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</si>
  <si>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</si>
  <si>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</si>
  <si>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</si>
  <si>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</si>
  <si>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</si>
  <si>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</si>
  <si>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</si>
  <si>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</si>
  <si>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</si>
  <si>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</si>
  <si>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</si>
  <si>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</si>
  <si>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</si>
  <si>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</si>
  <si>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</si>
  <si>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</si>
  <si>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</si>
  <si>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</si>
  <si>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</si>
  <si>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</si>
  <si>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</si>
  <si>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</si>
  <si>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</si>
  <si>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</si>
  <si>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</si>
  <si>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</si>
  <si>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</si>
  <si>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</si>
  <si>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</si>
  <si>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</si>
  <si>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</si>
  <si>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</si>
  <si>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</si>
  <si>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</si>
  <si>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</si>
  <si>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</si>
  <si>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</si>
  <si>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</si>
  <si>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</si>
  <si>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</si>
  <si>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</si>
  <si>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</si>
  <si>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</si>
  <si>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</si>
  <si>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</si>
  <si>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</si>
  <si>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</si>
  <si>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</si>
  <si>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</si>
  <si>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</si>
  <si>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</si>
  <si>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</si>
  <si>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</si>
  <si>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</si>
  <si>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</si>
  <si>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</si>
  <si>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</si>
  <si>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</si>
  <si>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</si>
  <si>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</si>
  <si>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</si>
  <si>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</si>
  <si>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</si>
  <si>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</si>
  <si>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</si>
  <si>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</si>
  <si>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</si>
  <si>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</si>
  <si>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</si>
  <si>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</si>
  <si>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</si>
  <si>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</si>
  <si>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</si>
  <si>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</si>
  <si>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</si>
  <si>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</si>
  <si>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</si>
  <si>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</si>
  <si>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</si>
  <si>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</si>
  <si>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</si>
  <si>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</si>
  <si>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</si>
  <si>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</si>
  <si>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</si>
  <si>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</si>
  <si>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</si>
  <si>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</si>
  <si>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</si>
  <si>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</si>
  <si>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</si>
  <si>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</si>
  <si>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</si>
  <si>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</si>
  <si>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</si>
  <si>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</si>
  <si>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</si>
  <si>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</si>
  <si>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</si>
  <si>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</si>
  <si>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</si>
  <si>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</si>
  <si>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</si>
  <si>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</si>
  <si>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</si>
  <si>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</si>
  <si>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</si>
  <si>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</si>
  <si>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</si>
  <si>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</si>
  <si>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</si>
  <si>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</si>
  <si>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</si>
  <si>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</si>
  <si>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</si>
  <si>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</si>
  <si>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</si>
  <si>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</si>
  <si>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</si>
  <si>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</si>
  <si>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</si>
  <si>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</si>
  <si>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</si>
  <si>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</si>
  <si>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</si>
  <si>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</si>
  <si>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</si>
  <si>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</si>
  <si>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</si>
  <si>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</si>
  <si>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</si>
  <si>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</si>
  <si>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</si>
  <si>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</si>
  <si>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</si>
  <si>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</si>
  <si>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</si>
  <si>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</si>
  <si>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</si>
  <si>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</si>
  <si>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</si>
  <si>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</si>
  <si>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</si>
  <si>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</si>
  <si>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</si>
  <si>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</si>
  <si>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</si>
  <si>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</si>
  <si>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</si>
  <si>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</si>
  <si>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</si>
  <si>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</si>
  <si>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</si>
  <si>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</si>
  <si>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</si>
  <si>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</si>
  <si>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</si>
  <si>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</si>
  <si>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</si>
  <si>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</si>
  <si>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</si>
  <si>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</si>
  <si>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</si>
  <si>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</si>
  <si>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</si>
  <si>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</si>
  <si>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</si>
  <si>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</si>
  <si>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</si>
  <si>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</si>
  <si>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</si>
  <si>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</si>
  <si>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</si>
  <si>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</si>
  <si>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</si>
  <si>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</si>
  <si>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</si>
  <si>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</si>
  <si>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</si>
  <si>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</si>
  <si>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</si>
  <si>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</si>
  <si>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</si>
  <si>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</si>
  <si>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</si>
  <si>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</si>
  <si>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</si>
  <si>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</si>
  <si>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</si>
  <si>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</si>
  <si>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</si>
  <si>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</si>
  <si>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</si>
  <si>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</si>
  <si>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</si>
  <si>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</si>
  <si>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</si>
  <si>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</si>
  <si>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</si>
  <si>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</si>
  <si>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</si>
  <si>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</si>
  <si>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</si>
  <si>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</si>
  <si>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</si>
  <si>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</si>
  <si>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</si>
  <si>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</si>
  <si>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</si>
  <si>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</si>
  <si>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</si>
  <si>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</si>
  <si>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</si>
  <si>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</si>
  <si>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</si>
  <si>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</si>
  <si>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</si>
  <si>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</si>
  <si>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</si>
  <si>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</si>
  <si>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</si>
  <si>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</si>
  <si>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</si>
  <si>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</si>
  <si>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</si>
  <si>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</si>
  <si>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</si>
  <si>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</si>
  <si>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</si>
  <si>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</si>
  <si>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</si>
  <si>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</si>
  <si>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</si>
  <si>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</si>
  <si>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</si>
  <si>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</si>
  <si>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</si>
  <si>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</si>
  <si>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</si>
  <si>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</si>
  <si>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</si>
  <si>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</si>
  <si>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</si>
  <si>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</si>
  <si>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</si>
  <si>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</si>
  <si>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</si>
  <si>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</si>
  <si>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</si>
  <si>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</si>
  <si>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</si>
  <si>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</si>
  <si>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</si>
  <si>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</si>
  <si>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</si>
  <si>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</si>
  <si>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</si>
  <si>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</si>
  <si>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</si>
  <si>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</si>
  <si>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</si>
  <si>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</si>
  <si>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</si>
  <si>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</si>
  <si>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</si>
  <si>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</si>
  <si>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</si>
  <si>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</si>
  <si>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</si>
  <si>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</si>
  <si>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</si>
  <si>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</si>
  <si>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</si>
  <si>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</si>
  <si>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</si>
  <si>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</si>
  <si>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</si>
  <si>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</si>
  <si>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</si>
  <si>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</si>
  <si>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</si>
  <si>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</si>
  <si>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</si>
  <si>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</si>
  <si>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</si>
  <si>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</si>
  <si>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</si>
  <si>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</si>
  <si>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</si>
  <si>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</si>
  <si>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</si>
  <si>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</si>
  <si>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</si>
  <si>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</si>
  <si>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</si>
  <si>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</si>
  <si>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</si>
  <si>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</si>
  <si>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</si>
  <si>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</si>
  <si>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</si>
  <si>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</si>
  <si>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</si>
  <si>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</si>
  <si>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</si>
  <si>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</si>
  <si>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</si>
  <si>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</si>
  <si>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</si>
  <si>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</si>
  <si>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</si>
  <si>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</si>
  <si>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</si>
  <si>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</si>
  <si>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</si>
  <si>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</si>
  <si>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</si>
  <si>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</si>
  <si>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</si>
  <si>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</si>
  <si>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</si>
  <si>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</si>
  <si>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</si>
  <si>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</si>
  <si>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</si>
  <si>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</si>
  <si>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</si>
  <si>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</si>
  <si>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</si>
  <si>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</si>
  <si>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</si>
  <si>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</si>
  <si>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</si>
  <si>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</si>
  <si>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</si>
  <si>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</si>
  <si>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</si>
  <si>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</si>
  <si>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</si>
  <si>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</si>
  <si>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</si>
  <si>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</si>
  <si>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</si>
  <si>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</si>
  <si>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</si>
  <si>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</si>
  <si>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</si>
  <si>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</si>
  <si>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</si>
  <si>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</si>
  <si>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</si>
  <si>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</si>
  <si>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</si>
  <si>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</si>
  <si>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</si>
  <si>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</si>
  <si>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</si>
  <si>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</si>
  <si>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</si>
  <si>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</si>
  <si>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</si>
  <si>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</si>
  <si>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</si>
  <si>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</si>
  <si>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</si>
  <si>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</si>
  <si>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</si>
  <si>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</si>
  <si>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</si>
  <si>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</si>
  <si>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</si>
  <si>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</si>
  <si>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</si>
  <si>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</si>
  <si>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</si>
  <si>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</si>
  <si>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</si>
  <si>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</si>
  <si>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</si>
  <si>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</si>
  <si>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</si>
  <si>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</si>
  <si>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</si>
  <si>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</si>
  <si>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</si>
  <si>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</si>
  <si>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</si>
  <si>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</si>
  <si>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</si>
  <si>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</si>
  <si>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</si>
  <si>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</si>
  <si>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</si>
  <si>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</si>
  <si>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</si>
  <si>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</si>
  <si>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</si>
  <si>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</si>
  <si>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</si>
  <si>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</si>
  <si>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</si>
  <si>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</si>
  <si>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</si>
  <si>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</si>
  <si>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</si>
  <si>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</si>
  <si>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</si>
  <si>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</si>
  <si>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</si>
  <si>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</si>
  <si>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</si>
  <si>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</si>
  <si>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</si>
  <si>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</si>
  <si>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</si>
  <si>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</si>
  <si>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</si>
  <si>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</si>
  <si>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</si>
  <si>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</si>
  <si>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</si>
  <si>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</si>
  <si>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</si>
  <si>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</si>
  <si>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</si>
  <si>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</si>
  <si>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</si>
  <si>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</si>
  <si>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</si>
  <si>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</si>
  <si>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</si>
  <si>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</si>
  <si>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</si>
  <si>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</si>
  <si>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</si>
  <si>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</si>
  <si>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</si>
  <si>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</si>
  <si>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</si>
  <si>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</si>
  <si>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</si>
  <si>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</si>
  <si>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</si>
  <si>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</si>
  <si>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</si>
  <si>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</si>
  <si>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</si>
  <si>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</si>
  <si>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</si>
  <si>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</si>
  <si>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</si>
  <si>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</si>
  <si>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</si>
  <si>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</si>
  <si>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</si>
  <si>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</si>
  <si>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</si>
  <si>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</si>
  <si>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</si>
  <si>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</si>
  <si>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</si>
  <si>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</si>
  <si>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</si>
  <si>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</si>
  <si>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</si>
  <si>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</si>
  <si>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</si>
  <si>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</si>
  <si>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</si>
  <si>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</si>
  <si>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</si>
  <si>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</si>
  <si>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</si>
  <si>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</si>
  <si>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</si>
  <si>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</si>
  <si>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</si>
  <si>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</si>
  <si>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</si>
  <si>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</si>
  <si>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</si>
  <si>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</si>
  <si>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</si>
  <si>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</si>
  <si>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</si>
  <si>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</si>
  <si>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</si>
  <si>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</si>
  <si>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</si>
  <si>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</si>
  <si>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</si>
  <si>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</si>
  <si>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</si>
  <si>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</si>
  <si>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</si>
  <si>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</si>
  <si>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</si>
  <si>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</si>
  <si>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</si>
  <si>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</si>
  <si>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</si>
  <si>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</si>
  <si>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</si>
  <si>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</si>
  <si>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</si>
  <si>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</si>
  <si>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</si>
  <si>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</si>
  <si>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</si>
  <si>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</si>
  <si>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</si>
  <si>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</si>
  <si>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</si>
  <si>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</si>
  <si>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</si>
  <si>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</si>
  <si>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</si>
  <si>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</si>
  <si>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</si>
  <si>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</si>
  <si>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</si>
  <si>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</si>
  <si>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</si>
  <si>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</si>
  <si>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</si>
  <si>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</si>
  <si>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</si>
  <si>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</si>
  <si>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</si>
  <si>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</si>
  <si>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</si>
  <si>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</si>
  <si>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</si>
  <si>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</si>
  <si>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</si>
  <si>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</si>
  <si>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</si>
  <si>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</si>
  <si>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</si>
  <si>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</si>
  <si>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</si>
  <si>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</si>
  <si>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</si>
  <si>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</si>
  <si>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</si>
  <si>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</si>
  <si>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</si>
  <si>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</si>
  <si>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</si>
  <si>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</si>
  <si>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</si>
  <si>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</si>
  <si>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</si>
  <si>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</si>
  <si>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</si>
  <si>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</si>
  <si>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</si>
  <si>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</si>
  <si>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</si>
  <si>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</si>
  <si>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</si>
  <si>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</si>
  <si>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</si>
  <si>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</si>
  <si>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</si>
  <si>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</si>
  <si>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</si>
  <si>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</si>
  <si>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</si>
  <si>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</si>
  <si>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</si>
  <si>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</si>
  <si>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</si>
  <si>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</si>
  <si>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</si>
  <si>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</si>
  <si>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</si>
  <si>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</si>
  <si>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</si>
  <si>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</si>
  <si>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</si>
  <si>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</si>
  <si>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</si>
  <si>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</si>
  <si>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</si>
  <si>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</si>
  <si>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</si>
  <si>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</si>
  <si>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</si>
  <si>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</si>
  <si>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</si>
  <si>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</si>
  <si>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</si>
  <si>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</si>
  <si>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</si>
  <si>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</si>
  <si>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</si>
  <si>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</si>
  <si>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</si>
  <si>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</si>
  <si>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</si>
  <si>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</si>
  <si>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</si>
  <si>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</si>
  <si>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</si>
  <si>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</si>
  <si>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</si>
  <si>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</si>
  <si>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</si>
  <si>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</si>
  <si>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</si>
  <si>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</si>
  <si>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</si>
  <si>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</si>
  <si>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</si>
  <si>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</si>
  <si>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</si>
  <si>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</si>
  <si>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</si>
  <si>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</si>
  <si>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</si>
  <si>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</si>
  <si>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</si>
  <si>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</si>
  <si>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</si>
  <si>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</si>
  <si>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</si>
  <si>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</si>
  <si>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</si>
  <si>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</si>
  <si>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</si>
  <si>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</si>
  <si>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</si>
  <si>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</si>
  <si>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</si>
  <si>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</si>
  <si>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</si>
  <si>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</si>
  <si>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</si>
  <si>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</si>
  <si>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</si>
  <si>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</si>
  <si>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</si>
  <si>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</si>
  <si>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</si>
  <si>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</si>
  <si>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</si>
  <si>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</si>
  <si>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</si>
  <si>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</si>
  <si>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</si>
  <si>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</si>
  <si>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</si>
  <si>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</si>
  <si>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</si>
  <si>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</si>
  <si>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</si>
  <si>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</si>
  <si>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</si>
  <si>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</si>
  <si>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</si>
  <si>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</si>
  <si>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</si>
  <si>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</si>
  <si>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</si>
  <si>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</si>
  <si>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</si>
  <si>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</si>
  <si>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</si>
  <si>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</si>
  <si>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</si>
  <si>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</si>
  <si>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</si>
  <si>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</si>
  <si>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</si>
  <si>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</si>
  <si>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</si>
  <si>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</si>
  <si>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</si>
  <si>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</si>
  <si>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</si>
  <si>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</si>
  <si>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</si>
  <si>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</si>
  <si>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</si>
  <si>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</si>
  <si>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</si>
  <si>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</si>
  <si>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</si>
  <si>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</si>
  <si>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</si>
  <si>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</si>
  <si>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</si>
  <si>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</si>
  <si>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</si>
  <si>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</si>
  <si>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</si>
  <si>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</si>
  <si>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</si>
  <si>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</si>
  <si>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</si>
  <si>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</si>
  <si>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</si>
  <si>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</si>
  <si>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</si>
  <si>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</si>
  <si>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</si>
  <si>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</si>
  <si>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</si>
  <si>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</si>
  <si>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</si>
  <si>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</si>
  <si>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</si>
  <si>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</si>
  <si>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</si>
  <si>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</si>
  <si>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</si>
  <si>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</si>
  <si>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</si>
  <si>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</si>
  <si>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</si>
  <si>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</si>
  <si>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</si>
  <si>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</si>
  <si>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</si>
  <si>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</si>
  <si>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</si>
  <si>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</si>
  <si>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</si>
  <si>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</si>
  <si>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</si>
  <si>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</si>
  <si>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</si>
  <si>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</si>
  <si>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</si>
  <si>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</si>
  <si>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</si>
  <si>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</si>
  <si>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</si>
  <si>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</si>
  <si>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</si>
  <si>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</si>
  <si>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</si>
  <si>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</si>
  <si>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</si>
  <si>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</si>
  <si>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</si>
  <si>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</si>
  <si>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</si>
  <si>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</si>
  <si>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</si>
  <si>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</si>
  <si>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</si>
  <si>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</si>
  <si>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</si>
  <si>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</si>
  <si>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</si>
  <si>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</si>
  <si>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</si>
  <si>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</si>
  <si>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</si>
  <si>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</si>
  <si>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</si>
  <si>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</si>
  <si>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</si>
  <si>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</si>
  <si>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</si>
  <si>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</si>
  <si>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</si>
  <si>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</si>
  <si>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</si>
  <si>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</si>
  <si>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</si>
  <si>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</si>
  <si>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</si>
  <si>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</si>
  <si>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</si>
  <si>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</si>
  <si>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</si>
  <si>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</si>
  <si>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</si>
  <si>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</si>
  <si>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</si>
  <si>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</si>
  <si>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</si>
  <si>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</si>
  <si>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</si>
  <si>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</si>
  <si>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</si>
  <si>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</si>
  <si>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</si>
  <si>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</si>
  <si>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</si>
  <si>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</si>
  <si>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</si>
  <si>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</si>
  <si>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</si>
  <si>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</si>
  <si>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</si>
  <si>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</si>
  <si>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</si>
  <si>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</si>
  <si>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</si>
  <si>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</si>
  <si>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</si>
  <si>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</si>
  <si>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</si>
  <si>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</si>
  <si>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</si>
  <si>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</si>
  <si>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</si>
  <si>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</si>
  <si>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</si>
  <si>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</si>
  <si>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</si>
  <si>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</si>
  <si>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</si>
  <si>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</si>
  <si>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</si>
  <si>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</si>
  <si>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</si>
  <si>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</si>
  <si>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</si>
  <si>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</si>
  <si>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</si>
  <si>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</si>
  <si>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</si>
  <si>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</si>
  <si>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</si>
  <si>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</si>
  <si>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</si>
  <si>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</si>
  <si>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</si>
  <si>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</si>
  <si>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</si>
  <si>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</si>
  <si>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</si>
  <si>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</si>
  <si>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</si>
  <si>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</si>
  <si>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</si>
  <si>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</si>
  <si>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</si>
  <si>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</si>
  <si>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</si>
  <si>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</si>
  <si>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</si>
  <si>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</si>
  <si>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</si>
  <si>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</si>
  <si>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</si>
  <si>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</si>
  <si>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</si>
  <si>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</si>
  <si>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</si>
  <si>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</si>
  <si>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</si>
  <si>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</si>
  <si>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</si>
  <si>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</si>
  <si>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</si>
  <si>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</si>
  <si>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</si>
  <si>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</si>
  <si>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</si>
  <si>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</si>
  <si>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</si>
  <si>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</si>
  <si>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</si>
  <si>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</si>
  <si>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</si>
  <si>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</si>
  <si>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</si>
  <si>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</si>
  <si>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</si>
  <si>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</si>
  <si>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</si>
  <si>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</si>
  <si>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</si>
  <si>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</si>
  <si>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</si>
  <si>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</si>
  <si>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</si>
  <si>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</si>
  <si>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</si>
  <si>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</si>
  <si>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</si>
  <si>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</si>
  <si>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</si>
  <si>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</si>
  <si>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</si>
  <si>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</si>
  <si>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</si>
  <si>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</si>
  <si>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</si>
  <si>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</si>
  <si>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</si>
  <si>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</si>
  <si>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</si>
  <si>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</si>
  <si>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</si>
  <si>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</si>
  <si>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</si>
  <si>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</si>
  <si>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</si>
  <si>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</si>
  <si>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</si>
  <si>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</si>
  <si>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</si>
  <si>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</si>
  <si>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</si>
  <si>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</si>
  <si>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</si>
  <si>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</si>
  <si>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</si>
  <si>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</si>
  <si>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</si>
  <si>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</si>
  <si>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</si>
  <si>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</si>
  <si>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</si>
  <si>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</si>
  <si>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</si>
  <si>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</si>
  <si>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</si>
  <si>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</si>
  <si>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</si>
  <si>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</si>
  <si>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</si>
  <si>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</si>
  <si>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</si>
  <si>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</si>
  <si>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</si>
  <si>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</si>
  <si>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</si>
  <si>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</si>
  <si>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</si>
  <si>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</si>
  <si>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</si>
  <si>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</si>
  <si>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</si>
  <si>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</si>
  <si>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</si>
  <si>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</si>
  <si>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</si>
  <si>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</si>
  <si>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</si>
  <si>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</si>
  <si>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</si>
  <si>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</si>
  <si>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</si>
  <si>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</si>
  <si>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</si>
  <si>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</si>
  <si>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</si>
  <si>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</si>
  <si>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</si>
  <si>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</si>
  <si>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</si>
  <si>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</si>
  <si>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</si>
  <si>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</si>
  <si>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</si>
  <si>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</si>
  <si>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</si>
  <si>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</si>
  <si>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</si>
  <si>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</si>
  <si>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</si>
  <si>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</si>
  <si>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</si>
  <si>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</si>
  <si>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</si>
  <si>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</si>
  <si>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</si>
  <si>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</si>
  <si>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</si>
  <si>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</si>
  <si>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</si>
  <si>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</si>
  <si>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</si>
  <si>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</si>
  <si>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</si>
  <si>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</si>
  <si>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</si>
  <si>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</si>
  <si>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</si>
  <si>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</si>
  <si>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</si>
  <si>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</si>
  <si>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</si>
  <si>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</si>
  <si>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</si>
  <si>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</si>
  <si>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</si>
  <si>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</si>
  <si>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</si>
  <si>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</si>
  <si>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</si>
  <si>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</si>
  <si>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</si>
  <si>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</si>
  <si>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</si>
  <si>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</si>
  <si>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</si>
  <si>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</si>
  <si>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</si>
  <si>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</si>
  <si>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</si>
  <si>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</si>
  <si>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</si>
  <si>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</si>
  <si>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</si>
  <si>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</si>
  <si>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</si>
  <si>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</si>
  <si>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</si>
  <si>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</si>
  <si>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</si>
  <si>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</si>
  <si>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</si>
  <si>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</si>
  <si>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</si>
  <si>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</si>
  <si>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</si>
  <si>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</si>
  <si>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</si>
  <si>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</si>
  <si>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</si>
  <si>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</si>
  <si>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</si>
  <si>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</si>
  <si>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</si>
  <si>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</si>
  <si>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</si>
  <si>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</si>
  <si>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</si>
  <si>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</si>
  <si>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</si>
  <si>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</si>
  <si>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</si>
  <si>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</si>
  <si>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</si>
  <si>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</si>
  <si>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</si>
  <si>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</si>
  <si>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</si>
  <si>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</si>
  <si>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</si>
  <si>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</si>
  <si>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</si>
  <si>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</si>
  <si>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</si>
  <si>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</si>
  <si>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</si>
  <si>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</si>
  <si>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</si>
  <si>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</si>
  <si>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</si>
  <si>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</si>
  <si>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</si>
  <si>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</si>
  <si>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</si>
  <si>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</si>
  <si>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</si>
  <si>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</si>
  <si>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</si>
  <si>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</si>
  <si>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</si>
  <si>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</si>
  <si>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</si>
  <si>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</si>
  <si>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</si>
  <si>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</si>
  <si>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</si>
  <si>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</si>
  <si>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</si>
  <si>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</si>
  <si>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</si>
  <si>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</si>
  <si>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</si>
  <si>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</si>
  <si>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</si>
  <si>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</si>
  <si>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</si>
  <si>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</si>
  <si>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</si>
  <si>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</si>
  <si>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</si>
  <si>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</si>
  <si>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</si>
  <si>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</si>
  <si>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</si>
  <si>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</si>
  <si>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</si>
  <si>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</si>
  <si>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</si>
  <si>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</si>
  <si>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</si>
  <si>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</si>
  <si>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</si>
  <si>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</si>
  <si>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</si>
  <si>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</si>
  <si>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</si>
  <si>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</si>
  <si>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</si>
  <si>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</si>
  <si>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</si>
  <si>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</si>
  <si>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</si>
  <si>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</si>
  <si>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</si>
  <si>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</si>
  <si>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</si>
  <si>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</si>
  <si>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</si>
  <si>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</si>
  <si>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</si>
  <si>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</si>
  <si>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</si>
  <si>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</si>
  <si>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</si>
  <si>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</si>
  <si>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</si>
  <si>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</si>
  <si>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</si>
  <si>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</si>
  <si>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</si>
  <si>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</si>
  <si>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</si>
  <si>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</si>
  <si>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</si>
  <si>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</si>
  <si>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</si>
  <si>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</si>
  <si>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</si>
  <si>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</si>
  <si>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</si>
  <si>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</si>
  <si>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</si>
  <si>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</si>
  <si>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</si>
  <si>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</si>
  <si>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</si>
  <si>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</si>
  <si>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</si>
  <si>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</si>
  <si>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</si>
  <si>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</si>
  <si>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</si>
  <si>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</si>
  <si>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</si>
  <si>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</si>
  <si>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</si>
  <si>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</si>
  <si>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</si>
  <si>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</si>
  <si>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</si>
  <si>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</si>
  <si>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</si>
  <si>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</si>
  <si>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</si>
  <si>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</si>
  <si>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</si>
  <si>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</si>
  <si>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</si>
  <si>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</si>
  <si>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</si>
  <si>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</si>
  <si>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</si>
  <si>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</si>
  <si>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</si>
  <si>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</si>
  <si>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</si>
  <si>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</si>
  <si>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</si>
  <si>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</si>
  <si>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</si>
  <si>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</si>
  <si>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</si>
  <si>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</si>
  <si>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</si>
  <si>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</si>
  <si>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</si>
  <si>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</si>
  <si>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</si>
  <si>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</si>
  <si>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</si>
  <si>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</si>
  <si>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</si>
  <si>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</si>
  <si>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</si>
  <si>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</si>
  <si>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</si>
  <si>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</si>
  <si>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</si>
  <si>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</si>
  <si>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</si>
  <si>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</si>
  <si>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</si>
  <si>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</si>
  <si>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</si>
  <si>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</si>
  <si>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</si>
  <si>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</si>
  <si>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</si>
  <si>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</si>
  <si>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</si>
  <si>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</si>
  <si>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</si>
  <si>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</si>
  <si>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</si>
  <si>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</si>
  <si>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</si>
  <si>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</si>
  <si>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</si>
  <si>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</si>
  <si>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</si>
  <si>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</si>
  <si>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</si>
  <si>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</si>
  <si>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</si>
  <si>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</si>
  <si>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</si>
  <si>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</si>
  <si>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</si>
  <si>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</si>
  <si>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</si>
  <si>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</si>
  <si>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</si>
  <si>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</si>
  <si>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</si>
  <si>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</si>
  <si>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</si>
  <si>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</si>
  <si>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</si>
  <si>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</si>
  <si>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</si>
  <si>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</si>
  <si>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</si>
  <si>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</si>
  <si>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</si>
  <si>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</si>
  <si>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</si>
  <si>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</si>
  <si>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</si>
  <si>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</si>
  <si>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</si>
  <si>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</si>
  <si>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</si>
  <si>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</si>
  <si>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</si>
  <si>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</si>
  <si>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</si>
  <si>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</si>
  <si>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</si>
  <si>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</si>
  <si>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</si>
  <si>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</si>
  <si>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</si>
  <si>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</si>
  <si>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</si>
  <si>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</si>
  <si>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</si>
  <si>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</si>
  <si>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</si>
  <si>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</si>
  <si>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</si>
  <si>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</si>
  <si>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</si>
  <si>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</si>
  <si>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</si>
  <si>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</si>
  <si>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</si>
  <si>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</si>
  <si>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</si>
  <si>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</si>
  <si>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</si>
  <si>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</si>
  <si>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</si>
  <si>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</si>
  <si>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</si>
  <si>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</si>
  <si>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</si>
  <si>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</si>
  <si>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</si>
  <si>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</si>
  <si>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</si>
  <si>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</si>
  <si>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</si>
  <si>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</si>
  <si>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</si>
  <si>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</si>
  <si>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</si>
  <si>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</si>
  <si>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</si>
  <si>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</si>
  <si>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</si>
  <si>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</si>
  <si>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</si>
  <si>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</si>
  <si>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</si>
  <si>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</si>
  <si>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</si>
  <si>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</si>
  <si>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</si>
  <si>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</si>
  <si>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</si>
  <si>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</si>
  <si>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</si>
  <si>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</si>
  <si>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</si>
  <si>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</si>
  <si>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</si>
  <si>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</si>
  <si>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</si>
  <si>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</si>
  <si>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</si>
  <si>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</si>
  <si>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</si>
  <si>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</si>
  <si>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</si>
  <si>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</si>
  <si>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</si>
  <si>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</si>
  <si>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</si>
  <si>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</si>
  <si>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</si>
  <si>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</si>
  <si>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</si>
  <si>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</si>
  <si>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</si>
  <si>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</si>
  <si>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</si>
  <si>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</si>
  <si>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</si>
  <si>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</si>
  <si>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</si>
  <si>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</si>
  <si>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</si>
  <si>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</si>
  <si>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</si>
  <si>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</si>
  <si>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</si>
  <si>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</si>
  <si>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</si>
  <si>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</si>
  <si>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</si>
  <si>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</si>
  <si>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</si>
  <si>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</si>
  <si>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</si>
  <si>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</si>
  <si>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</si>
  <si>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</si>
  <si>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</si>
  <si>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</si>
  <si>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</si>
  <si>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</si>
  <si>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</si>
  <si>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</si>
  <si>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</si>
  <si>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</si>
  <si>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</si>
  <si>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</si>
  <si>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</si>
  <si>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</si>
  <si>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</si>
  <si>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</si>
  <si>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</si>
  <si>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</si>
  <si>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</si>
  <si>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</si>
  <si>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</si>
  <si>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</si>
  <si>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</si>
  <si>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</si>
  <si>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</si>
  <si>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</si>
  <si>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</si>
  <si>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</si>
  <si>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</si>
  <si>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</si>
  <si>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</si>
  <si>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</si>
  <si>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</si>
  <si>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</si>
  <si>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</si>
  <si>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</si>
  <si>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</si>
  <si>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</si>
  <si>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</si>
  <si>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</si>
  <si>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</si>
  <si>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</si>
  <si>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</si>
  <si>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</si>
  <si>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</si>
  <si>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</si>
  <si>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</si>
  <si>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</si>
  <si>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</si>
  <si>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</si>
  <si>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</si>
  <si>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</si>
  <si>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</si>
  <si>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</si>
  <si>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</si>
  <si>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</si>
  <si>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</si>
  <si>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</si>
  <si>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</si>
  <si>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</si>
  <si>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</si>
  <si>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</si>
  <si>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</si>
  <si>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</si>
  <si>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</si>
  <si>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</si>
  <si>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</si>
  <si>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</si>
  <si>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</si>
  <si>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</si>
  <si>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</si>
  <si>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</si>
  <si>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</si>
  <si>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</si>
  <si>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</si>
  <si>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</si>
  <si>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</si>
  <si>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</si>
  <si>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</si>
  <si>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</si>
  <si>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</si>
  <si>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</si>
  <si>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</si>
  <si>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</si>
  <si>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</si>
  <si>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</si>
  <si>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</si>
  <si>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</si>
  <si>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</si>
  <si>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</si>
  <si>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</si>
  <si>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</si>
  <si>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</si>
  <si>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</si>
  <si>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</si>
  <si>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</si>
  <si>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</si>
  <si>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</si>
  <si>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</si>
  <si>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</si>
  <si>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</si>
  <si>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</si>
  <si>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</si>
  <si>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</si>
  <si>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</si>
  <si>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</si>
  <si>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</si>
  <si>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</si>
  <si>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</si>
  <si>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</si>
  <si>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</si>
  <si>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</si>
  <si>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</si>
  <si>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</si>
  <si>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</si>
  <si>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</si>
  <si>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</si>
  <si>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</si>
  <si>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</si>
  <si>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</si>
  <si>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</si>
  <si>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</si>
  <si>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</si>
  <si>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</si>
  <si>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</si>
  <si>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</si>
  <si>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</si>
  <si>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</si>
  <si>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</si>
  <si>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</si>
  <si>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</si>
  <si>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</si>
  <si>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</si>
  <si>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</si>
  <si>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</si>
  <si>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</si>
  <si>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</si>
  <si>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</si>
  <si>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</si>
  <si>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</si>
  <si>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</si>
  <si>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</si>
  <si>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</si>
  <si>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</si>
  <si>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</si>
  <si>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</si>
  <si>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</si>
  <si>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</si>
  <si>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</si>
  <si>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</si>
  <si>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</si>
  <si>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</si>
  <si>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</si>
  <si>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</si>
  <si>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</si>
  <si>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</si>
  <si>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</si>
  <si>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</si>
  <si>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</si>
  <si>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</si>
  <si>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</si>
  <si>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</si>
  <si>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</si>
  <si>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</si>
  <si>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</si>
  <si>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</si>
  <si>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</si>
  <si>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</si>
  <si>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</si>
  <si>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</si>
  <si>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</si>
  <si>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</si>
  <si>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</si>
  <si>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</si>
  <si>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</si>
  <si>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</si>
  <si>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</si>
  <si>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</si>
  <si>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</si>
  <si>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</si>
  <si>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</si>
  <si>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</si>
  <si>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</si>
  <si>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</si>
  <si>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</si>
  <si>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</si>
  <si>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</si>
  <si>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</si>
  <si>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</si>
  <si>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</si>
  <si>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</si>
  <si>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</si>
  <si>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</si>
  <si>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</si>
  <si>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</si>
  <si>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</si>
  <si>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</si>
  <si>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</si>
  <si>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</si>
  <si>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</si>
  <si>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</si>
  <si>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</si>
  <si>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</si>
  <si>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</si>
  <si>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</si>
  <si>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</si>
  <si>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</si>
  <si>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</si>
  <si>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</si>
  <si>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</si>
  <si>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</si>
  <si>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</si>
  <si>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</si>
  <si>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</si>
  <si>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</si>
  <si>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</si>
  <si>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</si>
  <si>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</si>
  <si>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</si>
  <si>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</si>
  <si>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</si>
  <si>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</si>
  <si>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</si>
  <si>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</si>
  <si>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</si>
  <si>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</si>
  <si>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</si>
  <si>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</si>
  <si>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</si>
  <si>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</si>
  <si>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</si>
  <si>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</si>
  <si>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</si>
  <si>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</si>
  <si>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</si>
  <si>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</si>
  <si>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</si>
  <si>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</si>
  <si>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</si>
  <si>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</si>
  <si>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</si>
  <si>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</si>
  <si>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</si>
  <si>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</si>
  <si>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</si>
  <si>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</si>
  <si>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</si>
  <si>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</si>
  <si>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</si>
  <si>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</si>
  <si>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</si>
  <si>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</si>
  <si>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</si>
  <si>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</si>
  <si>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</si>
  <si>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</si>
  <si>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</si>
  <si>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</si>
  <si>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</si>
  <si>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</si>
  <si>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</si>
  <si>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</si>
  <si>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</si>
  <si>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</si>
  <si>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</si>
  <si>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</si>
  <si>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</si>
  <si>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</si>
  <si>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</si>
  <si>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</si>
  <si>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</si>
  <si>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</si>
  <si>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</si>
  <si>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</si>
  <si>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</si>
  <si>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</si>
  <si>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</si>
  <si>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</si>
  <si>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</si>
  <si>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</si>
  <si>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</si>
  <si>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</si>
  <si>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</si>
  <si>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</si>
  <si>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</si>
  <si>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</si>
  <si>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</si>
  <si>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</si>
  <si>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</si>
  <si>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</si>
  <si>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</si>
  <si>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</si>
  <si>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</si>
  <si>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</si>
  <si>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</si>
  <si>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</si>
  <si>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</si>
  <si>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</si>
  <si>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</si>
  <si>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</si>
  <si>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</si>
  <si>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</si>
  <si>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</si>
  <si>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</si>
  <si>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</si>
  <si>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</si>
  <si>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</si>
  <si>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</si>
  <si>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</si>
  <si>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</si>
  <si>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</si>
  <si>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</si>
  <si>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</si>
  <si>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</si>
  <si>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</si>
  <si>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</si>
  <si>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</si>
  <si>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</si>
  <si>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</si>
  <si>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</si>
  <si>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</si>
  <si>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</si>
  <si>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</si>
  <si>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</si>
  <si>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</si>
  <si>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</si>
  <si>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</si>
  <si>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</si>
  <si>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</si>
  <si>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</si>
  <si>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</si>
  <si>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</si>
  <si>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</si>
  <si>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</si>
  <si>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</si>
  <si>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</si>
  <si>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</si>
  <si>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</si>
  <si>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</si>
  <si>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</si>
  <si>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</si>
  <si>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</si>
  <si>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</si>
  <si>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</si>
  <si>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</si>
  <si>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</si>
  <si>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</si>
  <si>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</si>
  <si>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</si>
  <si>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</si>
  <si>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</si>
  <si>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</si>
  <si>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</si>
  <si>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</si>
  <si>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</si>
  <si>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</si>
  <si>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</si>
  <si>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</si>
  <si>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</si>
  <si>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</si>
  <si>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</si>
  <si>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</si>
  <si>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</si>
  <si>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</si>
  <si>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</si>
  <si>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</si>
  <si>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</si>
  <si>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</si>
  <si>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</si>
  <si>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</si>
  <si>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</si>
  <si>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</si>
  <si>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</si>
  <si>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</si>
  <si>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</si>
  <si>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</si>
  <si>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</si>
  <si>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</si>
  <si>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</si>
  <si>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</si>
  <si>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</si>
  <si>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</si>
  <si>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</si>
  <si>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</si>
  <si>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</si>
  <si>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</si>
  <si>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</si>
  <si>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</si>
  <si>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</si>
  <si>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</si>
  <si>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</si>
  <si>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</si>
  <si>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</si>
  <si>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</si>
  <si>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</si>
  <si>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</si>
  <si>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</si>
  <si>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</si>
  <si>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</si>
  <si>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</si>
  <si>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</si>
  <si>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</si>
  <si>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</si>
  <si>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</si>
  <si>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</si>
  <si>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</si>
  <si>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</si>
  <si>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</si>
  <si>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</si>
  <si>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</si>
  <si>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</si>
  <si>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</si>
  <si>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</si>
  <si>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</si>
  <si>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</si>
  <si>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</si>
  <si>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</si>
  <si>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</si>
  <si>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</si>
  <si>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</si>
  <si>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</si>
  <si>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</si>
  <si>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</si>
  <si>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</si>
  <si>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</si>
  <si>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</si>
  <si>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</si>
  <si>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</si>
  <si>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</si>
  <si>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</si>
  <si>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</si>
  <si>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</si>
  <si>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</si>
  <si>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</si>
  <si>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</si>
  <si>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</si>
  <si>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</si>
  <si>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</si>
  <si>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</si>
  <si>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</si>
  <si>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</si>
  <si>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</si>
  <si>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</si>
  <si>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</si>
  <si>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</si>
  <si>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</si>
  <si>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</si>
  <si>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</si>
  <si>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</si>
  <si>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</si>
  <si>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</si>
  <si>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</si>
  <si>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</si>
  <si>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</si>
  <si>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</si>
  <si>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</si>
  <si>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</si>
  <si>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</si>
  <si>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</si>
  <si>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</si>
  <si>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</si>
  <si>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</si>
  <si>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</si>
  <si>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</si>
  <si>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</si>
  <si>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</si>
  <si>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</si>
  <si>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</si>
  <si>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</si>
  <si>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</si>
  <si>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</si>
  <si>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</si>
  <si>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</si>
  <si>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</si>
  <si>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</si>
  <si>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</si>
  <si>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</si>
  <si>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</si>
  <si>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</si>
  <si>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</si>
  <si>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</si>
  <si>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</si>
  <si>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</si>
  <si>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</si>
  <si>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</si>
  <si>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</si>
  <si>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</si>
  <si>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</si>
  <si>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</si>
  <si>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</si>
  <si>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</si>
  <si>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</si>
  <si>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</si>
  <si>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</si>
  <si>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</si>
  <si>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</si>
  <si>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</si>
  <si>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</si>
  <si>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</si>
  <si>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</si>
  <si>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</si>
  <si>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</si>
  <si>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</si>
  <si>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</si>
  <si>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</si>
  <si>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</si>
  <si>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</si>
  <si>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</si>
  <si>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</si>
  <si>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</si>
  <si>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</si>
  <si>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</si>
  <si>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</si>
  <si>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</si>
  <si>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</si>
  <si>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</si>
  <si>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</si>
  <si>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</si>
  <si>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</si>
  <si>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</si>
  <si>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</si>
  <si>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</si>
  <si>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</si>
  <si>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</si>
  <si>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</si>
  <si>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</si>
  <si>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</si>
  <si>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</si>
  <si>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</si>
  <si>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</si>
  <si>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</si>
  <si>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</si>
  <si>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</si>
  <si>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</si>
  <si>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</si>
  <si>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</si>
  <si>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</si>
  <si>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</si>
  <si>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</si>
  <si>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</si>
  <si>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</si>
  <si>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</si>
  <si>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</si>
  <si>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</si>
  <si>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</si>
  <si>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</si>
  <si>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</si>
  <si>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</si>
  <si>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</si>
  <si>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</si>
  <si>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</si>
  <si>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</si>
  <si>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</si>
  <si>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</si>
  <si>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</si>
  <si>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</si>
  <si>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</si>
  <si>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</si>
  <si>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</si>
  <si>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</si>
  <si>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</si>
  <si>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</si>
  <si>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</si>
  <si>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</si>
  <si>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</si>
  <si>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</si>
  <si>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</si>
  <si>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</si>
  <si>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</si>
  <si>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</si>
  <si>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</si>
  <si>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</si>
  <si>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</si>
  <si>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</si>
  <si>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</si>
  <si>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</si>
  <si>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</si>
  <si>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</si>
  <si>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</si>
  <si>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</si>
  <si>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</si>
  <si>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</si>
  <si>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</si>
  <si>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</si>
  <si>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</si>
  <si>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</si>
  <si>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</si>
  <si>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</si>
  <si>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</si>
  <si>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</si>
  <si>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</si>
  <si>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</si>
  <si>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</si>
  <si>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</si>
  <si>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</si>
  <si>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</si>
  <si>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</si>
  <si>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</si>
  <si>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</si>
  <si>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</si>
  <si>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</si>
  <si>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</si>
  <si>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</si>
  <si>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</si>
  <si>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</si>
  <si>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</si>
  <si>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</si>
  <si>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</si>
  <si>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</si>
  <si>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</si>
  <si>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</si>
  <si>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</si>
  <si>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</si>
  <si>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</si>
  <si>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</si>
  <si>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</si>
  <si>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</si>
  <si>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</si>
  <si>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</si>
  <si>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</si>
  <si>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</si>
  <si>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</si>
  <si>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</si>
  <si>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</si>
  <si>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</si>
  <si>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</si>
  <si>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</si>
  <si>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</si>
  <si>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</si>
  <si>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</si>
  <si>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</si>
  <si>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</si>
  <si>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</si>
  <si>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</si>
  <si>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</si>
  <si>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</si>
  <si>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</si>
  <si>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</si>
  <si>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</si>
  <si>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</si>
  <si>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</si>
  <si>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</si>
  <si>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</si>
  <si>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</si>
  <si>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</si>
  <si>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</si>
  <si>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</si>
  <si>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</si>
  <si>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</si>
  <si>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</si>
  <si>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</si>
  <si>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</si>
  <si>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</si>
  <si>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</si>
  <si>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</si>
  <si>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</si>
  <si>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</si>
  <si>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</si>
  <si>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</si>
  <si>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</si>
  <si>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</si>
  <si>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</si>
  <si>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</si>
  <si>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</si>
  <si>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</si>
  <si>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</si>
  <si>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</si>
  <si>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</si>
  <si>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</si>
  <si>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</si>
  <si>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</si>
  <si>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</si>
  <si>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</si>
  <si>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</si>
  <si>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</si>
  <si>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</si>
  <si>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</si>
  <si>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</si>
  <si>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</si>
  <si>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</si>
  <si>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</si>
  <si>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</si>
  <si>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</si>
  <si>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</si>
  <si>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</si>
  <si>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</si>
  <si>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</si>
  <si>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</si>
  <si>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</si>
  <si>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</si>
  <si>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</si>
  <si>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</si>
  <si>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</si>
  <si>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</si>
  <si>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</si>
  <si>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</si>
  <si>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</si>
  <si>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</si>
  <si>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</si>
  <si>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</si>
  <si>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</si>
  <si>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</si>
  <si>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</si>
  <si>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</si>
  <si>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</si>
  <si>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</si>
  <si>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</si>
  <si>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</si>
  <si>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</si>
  <si>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</si>
  <si>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</si>
  <si>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</si>
  <si>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</si>
  <si>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</si>
  <si>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</si>
  <si>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</si>
  <si>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</si>
  <si>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</si>
  <si>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</si>
  <si>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</si>
  <si>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</si>
  <si>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</si>
  <si>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</si>
  <si>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</si>
  <si>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</si>
  <si>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</si>
  <si>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</si>
  <si>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</si>
  <si>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</si>
  <si>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</si>
  <si>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</si>
  <si>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</si>
  <si>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</si>
  <si>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</si>
  <si>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</si>
  <si>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</si>
  <si>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</si>
  <si>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</si>
  <si>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</si>
  <si>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</si>
  <si>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</si>
  <si>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</si>
  <si>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</si>
  <si>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</si>
  <si>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</si>
  <si>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</si>
  <si>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</si>
  <si>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</si>
  <si>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</si>
  <si>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</si>
  <si>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</si>
  <si>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</si>
  <si>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</si>
  <si>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</si>
  <si>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</si>
  <si>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</si>
  <si>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</si>
  <si>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</si>
  <si>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</si>
  <si>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</si>
  <si>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</si>
  <si>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</si>
  <si>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</si>
  <si>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</si>
  <si>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</si>
  <si>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</si>
  <si>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</si>
  <si>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</si>
  <si>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</si>
  <si>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</si>
  <si>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</si>
  <si>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</si>
  <si>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</si>
  <si>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</si>
  <si>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</si>
  <si>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</si>
  <si>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</si>
  <si>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</si>
  <si>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</si>
  <si>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</si>
  <si>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</si>
  <si>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</si>
  <si>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</si>
  <si>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</si>
  <si>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</si>
  <si>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</si>
  <si>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</si>
  <si>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</si>
  <si>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</si>
  <si>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</si>
  <si>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</si>
  <si>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</si>
  <si>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</si>
  <si>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</si>
  <si>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</si>
  <si>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</si>
  <si>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</si>
  <si>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</si>
  <si>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</si>
  <si>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</si>
  <si>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</si>
  <si>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</si>
  <si>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</si>
  <si>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</si>
  <si>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</si>
  <si>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</si>
  <si>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</si>
  <si>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</si>
  <si>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</si>
  <si>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</si>
  <si>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</si>
  <si>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</si>
  <si>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</si>
  <si>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</si>
  <si>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</si>
  <si>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</si>
  <si>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</si>
  <si>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</si>
  <si>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</si>
  <si>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</si>
  <si>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</si>
  <si>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</si>
  <si>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</si>
  <si>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</si>
  <si>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</si>
  <si>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</si>
  <si>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</si>
  <si>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</si>
  <si>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</si>
  <si>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</si>
  <si>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</si>
  <si>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</si>
  <si>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</si>
  <si>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</si>
  <si>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</si>
  <si>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</si>
  <si>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</si>
  <si>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</si>
  <si>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</si>
  <si>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</si>
  <si>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</si>
  <si>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</si>
  <si>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</si>
  <si>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</si>
  <si>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</si>
  <si>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</si>
  <si>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</si>
  <si>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</si>
  <si>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</si>
  <si>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</si>
  <si>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</si>
  <si>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</si>
  <si>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</si>
  <si>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</si>
  <si>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</si>
  <si>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</si>
  <si>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</si>
  <si>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</si>
  <si>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</si>
  <si>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</si>
  <si>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</si>
  <si>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</si>
  <si>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</si>
  <si>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</si>
  <si>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</si>
  <si>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</si>
  <si>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</si>
  <si>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</si>
  <si>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</si>
  <si>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</si>
  <si>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</si>
  <si>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</si>
  <si>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</si>
  <si>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</si>
  <si>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</si>
  <si>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</si>
  <si>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</si>
  <si>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</si>
  <si>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</si>
  <si>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</si>
  <si>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</si>
  <si>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</si>
  <si>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</si>
  <si>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</si>
  <si>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</si>
  <si>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</si>
  <si>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</si>
  <si>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</si>
  <si>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</si>
  <si>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</si>
  <si>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</si>
  <si>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</si>
  <si>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</si>
  <si>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</si>
  <si>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</si>
  <si>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</si>
  <si>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</si>
  <si>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</si>
  <si>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</si>
  <si>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</si>
  <si>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</si>
  <si>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</si>
  <si>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</si>
  <si>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</si>
  <si>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</si>
  <si>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</si>
  <si>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</si>
  <si>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</si>
  <si>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</si>
  <si>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</si>
  <si>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</si>
  <si>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</si>
  <si>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</si>
  <si>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</si>
  <si>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</si>
  <si>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</si>
  <si>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</si>
  <si>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</si>
  <si>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</si>
  <si>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</si>
  <si>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</si>
  <si>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</si>
  <si>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</si>
  <si>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</si>
  <si>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</si>
  <si>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</si>
  <si>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</si>
  <si>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</si>
  <si>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</si>
  <si>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</si>
  <si>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</si>
  <si>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</si>
  <si>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</si>
  <si>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</si>
  <si>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</si>
  <si>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</si>
  <si>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</si>
  <si>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</si>
  <si>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</si>
  <si>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</si>
  <si>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</si>
  <si>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</si>
  <si>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</si>
  <si>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</si>
  <si>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</si>
  <si>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</si>
  <si>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</si>
  <si>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</si>
  <si>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</si>
  <si>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</si>
  <si>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</si>
  <si>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</si>
  <si>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</si>
  <si>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</si>
  <si>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</si>
  <si>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</si>
  <si>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</si>
  <si>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</si>
  <si>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</si>
  <si>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</si>
  <si>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</si>
  <si>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</si>
  <si>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</si>
  <si>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</si>
  <si>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</si>
  <si>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</si>
  <si>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</si>
  <si>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</si>
  <si>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</si>
  <si>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</si>
  <si>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</si>
  <si>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</si>
  <si>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</si>
  <si>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</si>
  <si>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</si>
  <si>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</si>
  <si>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</si>
  <si>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</si>
  <si>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</si>
  <si>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</si>
  <si>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</si>
  <si>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</si>
  <si>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</si>
  <si>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</si>
  <si>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</si>
  <si>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</si>
  <si>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</si>
  <si>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</si>
  <si>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</si>
  <si>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</si>
  <si>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</si>
  <si>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</si>
  <si>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</si>
  <si>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</si>
  <si>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</si>
  <si>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</si>
  <si>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</si>
  <si>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</si>
  <si>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</si>
  <si>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</si>
  <si>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</si>
  <si>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</si>
  <si>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</si>
  <si>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</si>
  <si>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</si>
  <si>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</si>
  <si>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</si>
  <si>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</si>
  <si>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</si>
  <si>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</si>
  <si>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</si>
  <si>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</si>
  <si>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</si>
  <si>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</si>
  <si>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</si>
  <si>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</si>
  <si>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</si>
  <si>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</si>
  <si>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</si>
  <si>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</si>
  <si>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</si>
  <si>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</si>
  <si>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</si>
  <si>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</si>
  <si>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</si>
  <si>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</si>
  <si>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</si>
  <si>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</si>
  <si>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</si>
  <si>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</si>
  <si>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</si>
  <si>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</si>
  <si>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</si>
  <si>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</si>
  <si>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</si>
  <si>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</si>
  <si>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</si>
  <si>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</si>
  <si>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</si>
  <si>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</si>
  <si>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</si>
  <si>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</si>
  <si>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</si>
  <si>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</si>
  <si>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</si>
  <si>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</si>
  <si>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</si>
  <si>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</si>
  <si>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</si>
  <si>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</si>
  <si>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</si>
  <si>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</si>
  <si>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</si>
  <si>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</si>
  <si>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</si>
  <si>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</si>
  <si>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</si>
  <si>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</si>
  <si>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</si>
  <si>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</si>
  <si>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</si>
  <si>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</si>
  <si>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</si>
  <si>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</si>
  <si>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</si>
  <si>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</si>
  <si>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</si>
  <si>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</si>
  <si>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</si>
  <si>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</si>
  <si>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</si>
  <si>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</si>
  <si>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</si>
  <si>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</si>
  <si>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</si>
  <si>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</si>
  <si>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</si>
  <si>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</si>
  <si>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</si>
  <si>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</si>
  <si>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</si>
  <si>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</si>
  <si>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</si>
  <si>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</si>
  <si>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</si>
  <si>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</si>
  <si>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</si>
  <si>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</si>
  <si>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</si>
  <si>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</si>
  <si>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</si>
  <si>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</si>
  <si>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</si>
  <si>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</si>
  <si>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</si>
  <si>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</si>
  <si>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</si>
  <si>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</si>
  <si>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</si>
  <si>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</si>
  <si>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</si>
  <si>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</si>
  <si>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</si>
  <si>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</si>
  <si>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</si>
  <si>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</si>
  <si>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</si>
  <si>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</si>
  <si>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</si>
  <si>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</si>
  <si>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</si>
  <si>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</si>
  <si>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</si>
  <si>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</si>
  <si>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</si>
  <si>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</si>
  <si>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</si>
  <si>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</si>
  <si>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</si>
  <si>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</si>
  <si>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</si>
  <si>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</si>
  <si>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</si>
  <si>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</si>
  <si>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</si>
  <si>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</si>
  <si>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</si>
  <si>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</si>
  <si>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</si>
  <si>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</si>
  <si>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</si>
  <si>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</si>
  <si>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</si>
  <si>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</si>
  <si>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</si>
  <si>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</si>
  <si>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</si>
  <si>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</si>
  <si>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</si>
  <si>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</si>
  <si>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</si>
  <si>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</si>
  <si>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</si>
  <si>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</si>
  <si>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</si>
  <si>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</si>
  <si>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</si>
  <si>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</si>
  <si>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</si>
  <si>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</si>
  <si>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</si>
  <si>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</si>
  <si>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</si>
  <si>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</si>
  <si>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</si>
  <si>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</si>
  <si>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</si>
  <si>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</si>
  <si>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</si>
  <si>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</si>
  <si>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</si>
  <si>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</si>
  <si>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</si>
  <si>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</si>
  <si>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</si>
  <si>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</si>
  <si>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</si>
  <si>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</si>
  <si>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</si>
  <si>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</si>
  <si>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</si>
  <si>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</si>
  <si>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</si>
  <si>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</si>
  <si>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</si>
  <si>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</si>
  <si>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</si>
  <si>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</si>
  <si>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</si>
  <si>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</si>
  <si>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</si>
  <si>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</si>
  <si>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</si>
  <si>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</si>
  <si>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</si>
  <si>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</si>
  <si>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</si>
  <si>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</si>
  <si>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</si>
  <si>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</si>
  <si>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</si>
  <si>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</si>
  <si>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</si>
  <si>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</si>
  <si>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</si>
  <si>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</si>
  <si>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</si>
  <si>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</si>
  <si>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</si>
  <si>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</si>
  <si>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</si>
  <si>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</si>
  <si>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</si>
  <si>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</si>
  <si>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</si>
  <si>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</si>
  <si>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</si>
  <si>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</si>
  <si>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</si>
  <si>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</si>
  <si>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</si>
  <si>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</si>
  <si>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</si>
  <si>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</si>
  <si>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</si>
  <si>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</si>
  <si>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</si>
  <si>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</si>
  <si>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</si>
  <si>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</si>
  <si>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</si>
  <si>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</si>
  <si>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</si>
  <si>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</si>
  <si>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</si>
  <si>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</si>
  <si>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</si>
  <si>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</si>
  <si>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</si>
  <si>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</si>
  <si>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</si>
  <si>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</si>
  <si>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</si>
  <si>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</si>
  <si>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</si>
  <si>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</si>
  <si>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</si>
  <si>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</si>
  <si>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</si>
  <si>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</si>
  <si>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</si>
  <si>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</si>
  <si>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</si>
  <si>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</si>
  <si>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</si>
  <si>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</si>
  <si>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</si>
  <si>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</si>
  <si>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</si>
  <si>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</si>
  <si>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</si>
  <si>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</si>
  <si>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</si>
  <si>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</si>
  <si>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</si>
  <si>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</si>
  <si>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</si>
  <si>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</si>
  <si>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</si>
  <si>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</si>
  <si>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</si>
  <si>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</si>
  <si>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</si>
  <si>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</si>
  <si>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</si>
  <si>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</si>
  <si>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</si>
  <si>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</si>
  <si>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</si>
  <si>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</si>
  <si>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</si>
  <si>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</si>
  <si>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</si>
  <si>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</si>
  <si>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</si>
  <si>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</si>
  <si>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</si>
  <si>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</si>
  <si>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</si>
  <si>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</si>
  <si>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</si>
  <si>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</si>
  <si>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</si>
  <si>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</si>
  <si>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</si>
  <si>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</si>
  <si>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</si>
  <si>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</si>
  <si>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</si>
  <si>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</si>
  <si>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</si>
  <si>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</si>
  <si>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</si>
  <si>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</si>
  <si>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</si>
  <si>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</si>
  <si>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</si>
  <si>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</si>
  <si>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</si>
  <si>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</si>
  <si>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</si>
  <si>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</si>
  <si>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</si>
  <si>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</si>
  <si>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</si>
  <si>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</si>
  <si>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</si>
  <si>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</si>
  <si>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</si>
  <si>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</si>
  <si>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</si>
  <si>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</si>
  <si>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</si>
  <si>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</si>
  <si>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</si>
  <si>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</si>
  <si>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</si>
  <si>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</si>
  <si>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</si>
  <si>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</si>
  <si>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</si>
  <si>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</si>
  <si>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</si>
  <si>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</si>
  <si>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</si>
  <si>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</si>
  <si>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</si>
  <si>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</si>
  <si>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</si>
  <si>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</si>
  <si>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</si>
  <si>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</si>
  <si>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</si>
  <si>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</si>
  <si>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</si>
  <si>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</si>
  <si>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</si>
  <si>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</si>
  <si>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</si>
  <si>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</si>
  <si>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</si>
  <si>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</si>
  <si>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</si>
  <si>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</si>
  <si>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</si>
  <si>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</si>
  <si>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</si>
  <si>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</si>
  <si>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</si>
  <si>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</si>
  <si>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</si>
  <si>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</si>
  <si>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</si>
  <si>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</si>
  <si>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</si>
  <si>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</si>
  <si>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</si>
  <si>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</si>
  <si>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</si>
  <si>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</si>
  <si>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</si>
  <si>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</si>
  <si>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</si>
  <si>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</si>
  <si>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</si>
  <si>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</si>
  <si>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</si>
  <si>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</si>
  <si>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</si>
  <si>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</si>
  <si>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</si>
  <si>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</si>
  <si>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</si>
  <si>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</si>
  <si>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</si>
  <si>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</si>
  <si>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</si>
  <si>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</si>
  <si>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</si>
  <si>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</si>
  <si>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</si>
  <si>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</si>
  <si>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</si>
  <si>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</si>
  <si>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</si>
  <si>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</si>
  <si>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</si>
  <si>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</si>
  <si>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</si>
  <si>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</si>
  <si>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</si>
  <si>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</si>
  <si>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</si>
  <si>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</si>
  <si>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</si>
  <si>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</si>
  <si>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</si>
  <si>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</si>
  <si>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</si>
  <si>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</si>
  <si>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</si>
  <si>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</si>
  <si>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</si>
  <si>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</si>
  <si>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</si>
  <si>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</si>
  <si>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</si>
  <si>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</si>
  <si>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</si>
  <si>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</si>
  <si>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</si>
  <si>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</si>
  <si>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</si>
  <si>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</si>
  <si>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</si>
  <si>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</si>
  <si>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</si>
  <si>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</si>
  <si>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</si>
  <si>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</si>
  <si>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</si>
  <si>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</si>
  <si>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</si>
  <si>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</si>
  <si>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</si>
  <si>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</si>
  <si>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</si>
  <si>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</si>
  <si>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</si>
  <si>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</si>
  <si>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</si>
  <si>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</si>
  <si>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</si>
  <si>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</si>
  <si>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</si>
  <si>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</si>
  <si>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</si>
  <si>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</si>
  <si>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</si>
  <si>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</si>
  <si>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</si>
  <si>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</si>
  <si>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</si>
  <si>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</si>
  <si>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</si>
  <si>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</si>
  <si>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</si>
  <si>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</si>
  <si>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</si>
  <si>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</si>
  <si>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</si>
  <si>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</si>
  <si>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</si>
  <si>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</si>
  <si>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</si>
  <si>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</si>
  <si>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</si>
  <si>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</si>
  <si>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</si>
  <si>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</si>
  <si>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</si>
  <si>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</si>
  <si>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</si>
  <si>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</si>
  <si>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</si>
  <si>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</si>
  <si>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</si>
  <si>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</si>
  <si>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</si>
  <si>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</si>
  <si>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</si>
  <si>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</si>
  <si>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</si>
  <si>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</si>
  <si>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</si>
  <si>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</si>
  <si>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</si>
  <si>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</si>
  <si>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</si>
  <si>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</si>
  <si>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</si>
  <si>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</si>
  <si>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</si>
  <si>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</si>
  <si>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</si>
  <si>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</si>
  <si>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</si>
  <si>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</si>
  <si>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</si>
  <si>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</si>
  <si>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</si>
  <si>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</si>
  <si>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</si>
  <si>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</si>
  <si>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</si>
  <si>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</si>
  <si>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</si>
  <si>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</si>
  <si>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</si>
  <si>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</si>
  <si>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</si>
  <si>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</si>
  <si>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</si>
  <si>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</si>
  <si>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</si>
  <si>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</si>
  <si>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</si>
  <si>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</si>
  <si>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</si>
  <si>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</si>
  <si>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</si>
  <si>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</si>
  <si>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</si>
  <si>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</si>
  <si>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</si>
  <si>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</si>
  <si>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</si>
  <si>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</si>
  <si>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</si>
  <si>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</si>
  <si>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</si>
  <si>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</si>
  <si>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</si>
  <si>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</si>
  <si>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</si>
  <si>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</si>
  <si>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</si>
  <si>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</si>
  <si>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</si>
  <si>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</si>
  <si>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</si>
  <si>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</si>
  <si>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</si>
  <si>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</si>
  <si>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</si>
  <si>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</si>
  <si>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</si>
  <si>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</si>
  <si>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</si>
  <si>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</si>
  <si>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</si>
  <si>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</si>
  <si>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</si>
  <si>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</si>
  <si>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</si>
  <si>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</si>
  <si>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</si>
  <si>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</si>
  <si>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</si>
  <si>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</si>
  <si>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</si>
  <si>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</si>
  <si>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</si>
  <si>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</si>
  <si>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</si>
  <si>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</si>
  <si>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</si>
  <si>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</si>
  <si>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</si>
  <si>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</si>
  <si>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</si>
  <si>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</si>
  <si>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</si>
  <si>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</si>
  <si>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</si>
  <si>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</si>
  <si>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</si>
  <si>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</si>
  <si>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</si>
  <si>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</si>
  <si>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</si>
  <si>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</si>
  <si>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</si>
  <si>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</si>
  <si>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</si>
  <si>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</si>
  <si>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</si>
  <si>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</si>
  <si>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</si>
  <si>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</si>
  <si>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</si>
  <si>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</si>
  <si>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</si>
  <si>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</si>
  <si>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</si>
  <si>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</si>
  <si>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</si>
  <si>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</si>
  <si>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</si>
  <si>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</si>
  <si>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</si>
  <si>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</si>
  <si>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</si>
  <si>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</si>
  <si>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</si>
  <si>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</si>
  <si>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</si>
  <si>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</si>
  <si>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</si>
  <si>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</si>
  <si>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</si>
  <si>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</si>
  <si>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</si>
  <si>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</si>
  <si>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</si>
  <si>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</si>
  <si>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</si>
  <si>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</si>
  <si>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</si>
  <si>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</si>
  <si>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</si>
  <si>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</si>
  <si>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</si>
  <si>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</si>
  <si>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</si>
  <si>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</si>
  <si>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</si>
  <si>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</si>
  <si>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</si>
  <si>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</si>
  <si>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</si>
  <si>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</si>
  <si>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</si>
  <si>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</si>
  <si>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</si>
  <si>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</si>
  <si>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</si>
  <si>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</si>
  <si>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</si>
  <si>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</si>
  <si>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</si>
  <si>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</si>
  <si>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</si>
  <si>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</si>
  <si>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</si>
  <si>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</si>
  <si>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</si>
  <si>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</si>
  <si>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</si>
  <si>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</si>
  <si>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</si>
  <si>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</si>
  <si>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</si>
  <si>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</si>
  <si>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</si>
  <si>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</si>
  <si>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</si>
  <si>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</si>
  <si>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</si>
  <si>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</si>
  <si>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</si>
  <si>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</si>
  <si>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</si>
  <si>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</si>
  <si>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</si>
  <si>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</si>
  <si>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</si>
  <si>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</si>
  <si>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</si>
  <si>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</si>
  <si>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</si>
  <si>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</si>
  <si>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</si>
  <si>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</si>
  <si>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</si>
  <si>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</si>
  <si>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</si>
  <si>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</si>
  <si>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</si>
  <si>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</si>
  <si>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</si>
  <si>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</si>
  <si>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</si>
  <si>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</si>
  <si>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</si>
  <si>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</si>
  <si>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</si>
  <si>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</si>
  <si>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</si>
  <si>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</si>
  <si>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</si>
  <si>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</si>
  <si>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</si>
  <si>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</si>
  <si>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</si>
  <si>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</si>
  <si>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</si>
  <si>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</si>
  <si>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</si>
  <si>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</si>
  <si>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</si>
  <si>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</si>
  <si>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</si>
  <si>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</si>
  <si>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</si>
  <si>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</si>
  <si>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</si>
  <si>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</si>
  <si>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</si>
  <si>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</si>
  <si>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</si>
  <si>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</si>
  <si>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</si>
  <si>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</si>
  <si>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</si>
  <si>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</si>
  <si>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</si>
  <si>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</si>
  <si>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</si>
  <si>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</si>
  <si>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</si>
  <si>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</si>
  <si>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</si>
  <si>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</si>
  <si>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</si>
  <si>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</si>
  <si>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</si>
  <si>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</si>
  <si>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</si>
  <si>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</si>
  <si>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</si>
  <si>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</si>
  <si>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</si>
  <si>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</si>
  <si>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</si>
  <si>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</si>
  <si>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</si>
  <si>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</si>
  <si>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</si>
  <si>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</si>
  <si>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</si>
  <si>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</si>
  <si>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</si>
  <si>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</si>
  <si>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</si>
  <si>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</si>
  <si>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</si>
  <si>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</si>
  <si>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</si>
  <si>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</si>
  <si>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</si>
  <si>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</si>
  <si>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</si>
  <si>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</si>
  <si>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</si>
  <si>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</si>
  <si>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</si>
  <si>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</si>
  <si>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</si>
  <si>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</si>
  <si>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</si>
  <si>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</si>
  <si>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</si>
  <si>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</si>
  <si>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</si>
  <si>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</si>
  <si>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</si>
  <si>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</si>
  <si>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</si>
  <si>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</si>
  <si>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</si>
  <si>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</si>
  <si>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</si>
  <si>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</si>
  <si>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</si>
  <si>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</si>
  <si>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</si>
  <si>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</si>
  <si>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</si>
  <si>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</si>
  <si>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</si>
  <si>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</si>
  <si>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</si>
  <si>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</si>
  <si>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</si>
  <si>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</si>
  <si>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</si>
  <si>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</si>
  <si>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</si>
  <si>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</si>
  <si>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</si>
  <si>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</si>
  <si>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</si>
  <si>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</si>
  <si>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</si>
  <si>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</si>
  <si>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</si>
  <si>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</si>
  <si>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</si>
  <si>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</si>
  <si>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</si>
  <si>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</si>
  <si>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</si>
  <si>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</si>
  <si>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</si>
  <si>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</si>
  <si>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</si>
  <si>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</si>
  <si>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</si>
  <si>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</si>
  <si>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</si>
  <si>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</si>
  <si>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</si>
  <si>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</si>
  <si>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</si>
  <si>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</si>
  <si>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</si>
  <si>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</si>
  <si>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</si>
  <si>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</si>
  <si>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</si>
  <si>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</si>
  <si>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</si>
  <si>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</si>
  <si>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</si>
  <si>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</si>
  <si>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</si>
  <si>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</si>
  <si>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</si>
  <si>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</si>
  <si>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</si>
  <si>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</si>
  <si>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</si>
  <si>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</si>
  <si>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</si>
  <si>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</si>
  <si>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</si>
  <si>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</si>
  <si>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</si>
  <si>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</si>
  <si>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</si>
  <si>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</si>
  <si>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</si>
  <si>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</si>
  <si>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</si>
  <si>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</si>
  <si>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</si>
  <si>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</si>
  <si>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</si>
  <si>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</si>
  <si>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</si>
  <si>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</si>
  <si>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</si>
  <si>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</si>
  <si>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</si>
  <si>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</si>
  <si>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</si>
  <si>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</si>
  <si>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</si>
  <si>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</si>
  <si>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</si>
  <si>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</si>
  <si>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</si>
  <si>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</si>
  <si>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</si>
  <si>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</si>
  <si>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</si>
  <si>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</si>
  <si>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</si>
  <si>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</si>
  <si>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</si>
  <si>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</si>
  <si>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</si>
  <si>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</si>
  <si>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</si>
  <si>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</si>
  <si>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</si>
  <si>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</si>
  <si>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</si>
  <si>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</si>
  <si>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</si>
  <si>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</si>
  <si>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</si>
  <si>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</si>
  <si>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</si>
  <si>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</si>
  <si>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</si>
  <si>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</si>
  <si>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</si>
  <si>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</si>
  <si>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</si>
  <si>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</si>
  <si>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</si>
  <si>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</si>
  <si>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</si>
  <si>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</si>
  <si>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</si>
  <si>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</si>
  <si>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</si>
  <si>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</si>
  <si>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</si>
  <si>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</si>
  <si>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</si>
  <si>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</si>
  <si>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</si>
  <si>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</si>
  <si>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</si>
  <si>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</si>
  <si>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</si>
  <si>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</si>
  <si>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</si>
  <si>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</si>
  <si>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</si>
  <si>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</si>
  <si>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</si>
  <si>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</si>
  <si>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</si>
  <si>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</si>
  <si>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</si>
  <si>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</si>
  <si>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</si>
  <si>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</si>
  <si>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</si>
  <si>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</si>
  <si>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</si>
  <si>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</si>
  <si>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</si>
  <si>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</si>
  <si>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</si>
  <si>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</si>
  <si>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</si>
  <si>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</si>
  <si>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</si>
  <si>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</si>
  <si>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</si>
  <si>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</si>
  <si>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</si>
  <si>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</si>
  <si>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</si>
  <si>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</si>
  <si>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</si>
  <si>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</si>
  <si>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</si>
  <si>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</si>
  <si>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</si>
  <si>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</si>
  <si>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</si>
  <si>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</si>
  <si>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</si>
  <si>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</si>
  <si>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</si>
  <si>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</si>
  <si>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</si>
  <si>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</si>
  <si>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</si>
  <si>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</si>
  <si>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</si>
  <si>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</si>
  <si>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</si>
  <si>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</si>
  <si>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</si>
  <si>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</si>
  <si>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</si>
  <si>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</si>
  <si>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</si>
  <si>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</si>
  <si>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</si>
  <si>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</si>
  <si>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</si>
  <si>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</si>
  <si>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</si>
  <si>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</si>
  <si>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</si>
  <si>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</si>
  <si>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</si>
  <si>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</si>
  <si>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</si>
  <si>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</si>
  <si>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</si>
  <si>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</si>
  <si>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</si>
  <si>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</si>
  <si>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</si>
  <si>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</si>
  <si>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</si>
  <si>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</si>
  <si>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</si>
  <si>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</si>
  <si>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</si>
  <si>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</si>
  <si>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</si>
  <si>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</si>
  <si>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</si>
  <si>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</si>
  <si>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</si>
  <si>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</si>
  <si>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</si>
  <si>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</si>
  <si>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</si>
  <si>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</si>
  <si>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</si>
  <si>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</si>
  <si>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</si>
  <si>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</si>
  <si>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</si>
  <si>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</si>
  <si>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</si>
  <si>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</si>
  <si>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</si>
  <si>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</si>
  <si>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</si>
  <si>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</si>
  <si>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</si>
  <si>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</si>
  <si>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</si>
  <si>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</si>
  <si>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</si>
  <si>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</si>
  <si>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</si>
  <si>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</si>
  <si>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</si>
  <si>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</si>
  <si>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</si>
  <si>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</si>
  <si>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</si>
  <si>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</si>
  <si>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</si>
  <si>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</si>
  <si>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</si>
  <si>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</si>
  <si>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</si>
  <si>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</si>
  <si>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</si>
  <si>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</si>
  <si>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</si>
  <si>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</si>
  <si>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</si>
  <si>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</si>
  <si>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</si>
  <si>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</si>
  <si>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</si>
  <si>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</si>
  <si>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</si>
  <si>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</si>
  <si>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</si>
  <si>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</si>
  <si>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</si>
  <si>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</si>
  <si>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</si>
  <si>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</si>
  <si>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</si>
  <si>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</si>
  <si>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</si>
  <si>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</si>
  <si>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</si>
  <si>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</si>
  <si>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</si>
  <si>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</si>
  <si>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</si>
  <si>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</si>
  <si>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</si>
  <si>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</si>
  <si>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</si>
  <si>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</si>
  <si>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</si>
  <si>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</si>
  <si>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</si>
  <si>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</si>
  <si>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</si>
  <si>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</si>
  <si>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</si>
  <si>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</si>
  <si>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</si>
  <si>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</si>
  <si>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</si>
  <si>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</si>
  <si>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</si>
  <si>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</si>
  <si>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</si>
  <si>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</si>
  <si>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</si>
  <si>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</si>
  <si>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</si>
  <si>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</si>
  <si>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</si>
  <si>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</si>
  <si>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</si>
  <si>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</si>
  <si>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</si>
  <si>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</si>
  <si>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</si>
  <si>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</si>
  <si>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</si>
  <si>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</si>
  <si>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</si>
  <si>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</si>
  <si>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</si>
  <si>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</si>
  <si>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</si>
  <si>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</si>
  <si>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</si>
  <si>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</si>
  <si>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</si>
  <si>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</si>
  <si>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</si>
  <si>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</si>
  <si>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</si>
  <si>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</si>
  <si>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</si>
  <si>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</si>
  <si>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</si>
  <si>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</si>
  <si>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</si>
  <si>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</si>
  <si>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</si>
  <si>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</si>
  <si>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</si>
  <si>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</si>
  <si>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</si>
  <si>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</si>
  <si>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</si>
  <si>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</si>
  <si>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</si>
  <si>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</si>
  <si>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</si>
  <si>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</si>
  <si>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</si>
  <si>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</si>
  <si>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</si>
  <si>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</si>
  <si>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</si>
  <si>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</si>
  <si>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</si>
  <si>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</si>
  <si>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</si>
  <si>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</si>
  <si>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</si>
  <si>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</si>
  <si>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</si>
  <si>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</si>
  <si>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</si>
  <si>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</si>
  <si>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</si>
  <si>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</si>
  <si>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</si>
  <si>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</si>
  <si>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</si>
  <si>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</si>
  <si>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</si>
  <si>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</si>
  <si>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</si>
  <si>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</si>
  <si>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</si>
  <si>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</si>
  <si>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</si>
  <si>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</si>
  <si>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</si>
  <si>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</si>
  <si>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</si>
  <si>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</si>
  <si>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</si>
  <si>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</si>
  <si>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</si>
  <si>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</si>
  <si>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</si>
  <si>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</si>
  <si>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</si>
  <si>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</si>
  <si>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</si>
  <si>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</si>
  <si>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</si>
  <si>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</si>
  <si>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</si>
  <si>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</si>
  <si>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</si>
  <si>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</si>
  <si>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</si>
  <si>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</si>
  <si>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</si>
  <si>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</si>
  <si>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</si>
  <si>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</si>
  <si>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</si>
  <si>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</si>
  <si>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</si>
  <si>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</si>
  <si>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</si>
  <si>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</si>
  <si>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</si>
  <si>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</si>
  <si>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</si>
  <si>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</si>
  <si>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</si>
  <si>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</si>
  <si>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</si>
  <si>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</si>
  <si>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</si>
  <si>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</si>
  <si>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</si>
  <si>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</si>
  <si>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</si>
  <si>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</si>
  <si>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</si>
  <si>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</si>
  <si>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</si>
  <si>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</si>
  <si>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</si>
  <si>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</si>
  <si>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</si>
  <si>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</si>
  <si>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</si>
  <si>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</si>
  <si>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</si>
  <si>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</si>
  <si>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</si>
  <si>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</si>
  <si>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</si>
  <si>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</si>
  <si>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</si>
  <si>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</si>
  <si>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</si>
  <si>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</si>
  <si>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</si>
  <si>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</si>
  <si>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</si>
  <si>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</si>
  <si>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</si>
  <si>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</si>
  <si>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</si>
  <si>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</si>
  <si>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</si>
  <si>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</si>
  <si>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</si>
  <si>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</si>
  <si>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</si>
  <si>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</si>
  <si>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</si>
  <si>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</si>
  <si>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</si>
  <si>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</si>
  <si>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</si>
  <si>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</si>
  <si>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</si>
  <si>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</si>
  <si>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</si>
  <si>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</si>
  <si>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</si>
  <si>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</si>
  <si>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</si>
  <si>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</si>
  <si>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</si>
  <si>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</si>
  <si>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</si>
  <si>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</si>
  <si>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</si>
  <si>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</si>
  <si>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</si>
  <si>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</si>
  <si>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</si>
  <si>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</si>
  <si>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</si>
  <si>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</si>
  <si>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</si>
  <si>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</si>
  <si>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</si>
  <si>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</si>
  <si>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</si>
  <si>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</si>
  <si>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</si>
  <si>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</si>
  <si>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</si>
  <si>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</si>
  <si>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</si>
  <si>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</si>
  <si>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</si>
  <si>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</si>
  <si>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</si>
  <si>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</si>
  <si>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</si>
  <si>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</si>
  <si>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</si>
  <si>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</si>
  <si>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</si>
  <si>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</si>
  <si>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</si>
  <si>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</si>
  <si>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</si>
  <si>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</si>
  <si>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</si>
  <si>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</si>
  <si>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</si>
  <si>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</si>
  <si>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</si>
  <si>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</si>
  <si>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</si>
  <si>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</si>
  <si>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</si>
  <si>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</si>
  <si>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</si>
  <si>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</si>
  <si>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</si>
  <si>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</si>
  <si>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</si>
  <si>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</si>
  <si>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</si>
  <si>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</si>
  <si>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</si>
  <si>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</si>
  <si>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</si>
  <si>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</si>
  <si>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</si>
  <si>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</si>
  <si>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</si>
  <si>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</si>
  <si>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</si>
  <si>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</si>
  <si>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</si>
  <si>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</si>
  <si>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</si>
  <si>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</si>
  <si>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</si>
  <si>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</si>
  <si>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</si>
  <si>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</si>
  <si>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</si>
  <si>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</si>
  <si>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</si>
  <si>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</si>
  <si>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</si>
  <si>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</si>
  <si>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</si>
  <si>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</si>
  <si>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</si>
  <si>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</si>
  <si>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</si>
  <si>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</si>
  <si>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</si>
  <si>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</si>
  <si>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</si>
  <si>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</si>
  <si>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</si>
  <si>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</si>
  <si>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</si>
  <si>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</si>
  <si>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</si>
  <si>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</si>
  <si>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</si>
  <si>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</si>
  <si>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</si>
  <si>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</si>
  <si>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</si>
  <si>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</si>
  <si>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</si>
  <si>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</si>
  <si>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</si>
  <si>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</si>
  <si>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</si>
  <si>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</si>
  <si>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</si>
  <si>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</si>
  <si>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</si>
  <si>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</si>
  <si>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</si>
  <si>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</si>
  <si>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</si>
  <si>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</si>
  <si>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</si>
  <si>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</si>
  <si>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</si>
  <si>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</si>
  <si>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</si>
  <si>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</si>
  <si>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</si>
  <si>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</si>
  <si>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</si>
  <si>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</si>
  <si>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</si>
  <si>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</si>
  <si>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</si>
  <si>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</si>
  <si>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</si>
  <si>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</si>
  <si>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</si>
  <si>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</si>
  <si>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</si>
  <si>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</si>
  <si>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</si>
  <si>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</si>
  <si>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</si>
  <si>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</si>
  <si>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</si>
  <si>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</si>
  <si>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</si>
  <si>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</si>
  <si>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</si>
  <si>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</si>
  <si>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</si>
  <si>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</si>
  <si>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</si>
  <si>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</si>
  <si>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</si>
  <si>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</si>
  <si>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</si>
  <si>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</si>
  <si>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</si>
  <si>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</si>
  <si>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</si>
  <si>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</si>
  <si>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</si>
  <si>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</si>
  <si>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</si>
  <si>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</si>
  <si>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</si>
  <si>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</si>
  <si>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</si>
  <si>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</si>
  <si>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</si>
  <si>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</si>
  <si>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</si>
  <si>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</si>
  <si>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</si>
  <si>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</si>
  <si>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</si>
  <si>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</si>
  <si>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</si>
  <si>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</si>
  <si>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</si>
  <si>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</si>
  <si>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</si>
  <si>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</si>
  <si>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</si>
  <si>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</si>
  <si>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</si>
  <si>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</si>
  <si>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</si>
  <si>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</si>
  <si>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</si>
  <si>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</si>
  <si>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</si>
  <si>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</si>
  <si>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</si>
  <si>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</si>
  <si>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</si>
  <si>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</si>
  <si>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</si>
  <si>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</si>
  <si>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</si>
  <si>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</si>
  <si>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</si>
  <si>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</si>
  <si>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</si>
  <si>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</si>
  <si>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</si>
  <si>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</si>
  <si>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</si>
  <si>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</si>
  <si>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</si>
  <si>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</si>
  <si>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</si>
  <si>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</si>
  <si>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</si>
  <si>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</si>
  <si>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</si>
  <si>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</si>
  <si>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</si>
  <si>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</si>
  <si>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</si>
  <si>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</si>
  <si>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</si>
  <si>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</si>
  <si>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</si>
  <si>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</si>
  <si>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</si>
  <si>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</si>
  <si>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</si>
  <si>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</si>
  <si>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</si>
  <si>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</si>
  <si>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</si>
  <si>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</si>
  <si>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</si>
  <si>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</si>
  <si>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</si>
  <si>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</si>
  <si>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</si>
  <si>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</si>
  <si>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</si>
  <si>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</si>
  <si>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</si>
  <si>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</si>
  <si>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</si>
  <si>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</si>
  <si>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</si>
  <si>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</si>
  <si>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</si>
  <si>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</si>
  <si>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</si>
  <si>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</si>
  <si>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</si>
  <si>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</si>
  <si>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</si>
  <si>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</si>
  <si>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</si>
  <si>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</si>
  <si>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</si>
  <si>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</si>
  <si>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</si>
  <si>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</si>
  <si>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</si>
  <si>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</si>
  <si>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</si>
  <si>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</si>
  <si>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</si>
  <si>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</si>
  <si>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</si>
  <si>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</si>
  <si>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</si>
  <si>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</si>
  <si>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</si>
  <si>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</si>
  <si>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</si>
  <si>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</si>
  <si>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</si>
  <si>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</si>
  <si>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</si>
  <si>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</si>
  <si>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</si>
  <si>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</si>
  <si>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</si>
  <si>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</si>
  <si>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</si>
  <si>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</si>
  <si>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</si>
  <si>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</si>
  <si>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</si>
  <si>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</si>
  <si>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</si>
  <si>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</si>
  <si>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</si>
  <si>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</si>
  <si>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</si>
  <si>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</si>
  <si>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</si>
  <si>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</si>
  <si>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</si>
  <si>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</si>
  <si>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</si>
  <si>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</si>
  <si>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</si>
  <si>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</si>
  <si>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</si>
  <si>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</si>
  <si>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</si>
  <si>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</si>
  <si>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</si>
  <si>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</si>
  <si>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</si>
  <si>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</si>
  <si>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</si>
  <si>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</si>
  <si>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</si>
  <si>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</si>
  <si>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</si>
  <si>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</si>
  <si>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</si>
  <si>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</si>
  <si>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</si>
  <si>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</si>
  <si>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</si>
  <si>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</si>
  <si>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</si>
  <si>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</si>
  <si>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</si>
  <si>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</si>
  <si>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</si>
  <si>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</si>
  <si>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</si>
  <si>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</si>
  <si>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</si>
  <si>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</si>
  <si>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</si>
  <si>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</si>
  <si>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</si>
  <si>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</si>
  <si>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</si>
  <si>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</si>
  <si>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</si>
  <si>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</si>
  <si>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</si>
  <si>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</si>
  <si>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</si>
  <si>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</si>
  <si>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</si>
  <si>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</si>
  <si>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</si>
  <si>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</si>
  <si>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</si>
  <si>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</si>
  <si>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</si>
  <si>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</si>
  <si>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</si>
  <si>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</si>
  <si>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</si>
  <si>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</si>
  <si>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</si>
  <si>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</si>
  <si>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</si>
  <si>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</si>
  <si>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</si>
  <si>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</si>
  <si>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</si>
  <si>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</si>
  <si>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</si>
  <si>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</si>
  <si>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</si>
  <si>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</si>
  <si>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</si>
  <si>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</si>
  <si>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</si>
  <si>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</si>
  <si>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</si>
  <si>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</si>
  <si>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</si>
  <si>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</si>
  <si>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</si>
  <si>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</si>
  <si>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</si>
  <si>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</si>
  <si>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</si>
  <si>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</si>
  <si>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</si>
  <si>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</si>
  <si>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</si>
  <si>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</si>
  <si>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</si>
  <si>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</si>
  <si>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</si>
  <si>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</si>
  <si>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</si>
  <si>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</si>
  <si>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</si>
  <si>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</si>
  <si>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</si>
  <si>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</si>
  <si>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</si>
  <si>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</si>
  <si>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</si>
  <si>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</si>
  <si>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</si>
  <si>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</si>
  <si>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</si>
  <si>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</si>
  <si>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</si>
  <si>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</si>
  <si>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</si>
  <si>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</si>
  <si>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</si>
  <si>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</si>
  <si>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</si>
  <si>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</si>
  <si>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</si>
  <si>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</si>
  <si>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</si>
  <si>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</si>
  <si>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</si>
  <si>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</si>
  <si>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</si>
  <si>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</si>
  <si>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</si>
  <si>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</si>
  <si>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</si>
  <si>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</si>
  <si>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</si>
  <si>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</si>
  <si>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</si>
  <si>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</si>
  <si>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</si>
  <si>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</si>
  <si>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</si>
  <si>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</si>
  <si>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</si>
  <si>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</si>
  <si>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</si>
  <si>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</si>
  <si>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</si>
  <si>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</si>
  <si>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</si>
  <si>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</si>
  <si>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</si>
  <si>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</si>
  <si>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</si>
  <si>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</si>
  <si>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</si>
  <si>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</si>
  <si>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</si>
  <si>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</si>
  <si>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</si>
  <si>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</si>
  <si>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</si>
  <si>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</si>
  <si>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</si>
  <si>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</si>
  <si>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</si>
  <si>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</si>
  <si>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</si>
  <si>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</si>
  <si>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</si>
  <si>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</si>
  <si>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</si>
  <si>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</si>
  <si>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</si>
  <si>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</si>
  <si>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</si>
  <si>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</si>
  <si>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</si>
  <si>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</si>
  <si>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</si>
  <si>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</si>
  <si>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</si>
  <si>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</si>
  <si>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</si>
  <si>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</si>
  <si>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</si>
  <si>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</si>
  <si>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</si>
  <si>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</si>
  <si>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</si>
  <si>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</si>
  <si>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</si>
  <si>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</si>
  <si>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</si>
  <si>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</si>
  <si>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</si>
  <si>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</si>
  <si>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</si>
  <si>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</si>
  <si>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</si>
  <si>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</si>
  <si>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</si>
  <si>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</si>
  <si>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</si>
  <si>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</si>
  <si>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</si>
  <si>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</si>
  <si>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</si>
  <si>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</si>
  <si>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</si>
  <si>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</si>
  <si>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</si>
  <si>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</si>
  <si>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</si>
  <si>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</si>
  <si>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</si>
  <si>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</si>
  <si>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</si>
  <si>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</si>
  <si>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</si>
  <si>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</si>
  <si>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</si>
  <si>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</si>
  <si>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</si>
  <si>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</si>
  <si>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</si>
  <si>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</si>
  <si>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</si>
  <si>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</si>
  <si>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</si>
  <si>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</si>
  <si>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</si>
  <si>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</si>
  <si>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</si>
  <si>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</si>
  <si>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</si>
  <si>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</si>
  <si>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</si>
  <si>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</si>
  <si>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</si>
  <si>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</si>
  <si>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</si>
  <si>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</si>
  <si>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</si>
  <si>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</si>
  <si>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</si>
  <si>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</si>
  <si>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</si>
  <si>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</si>
  <si>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</si>
  <si>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</si>
  <si>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</si>
  <si>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</si>
  <si>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</si>
  <si>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</si>
  <si>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</si>
  <si>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</si>
  <si>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</si>
  <si>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</si>
  <si>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</si>
  <si>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</si>
  <si>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</si>
  <si>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</si>
  <si>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</si>
  <si>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</si>
  <si>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</si>
  <si>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</si>
  <si>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</si>
  <si>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</si>
  <si>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</si>
  <si>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</si>
  <si>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</si>
  <si>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</si>
  <si>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</si>
  <si>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</si>
  <si>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</si>
  <si>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</si>
  <si>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</si>
  <si>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</si>
  <si>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</si>
  <si>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</si>
  <si>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</si>
  <si>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</si>
  <si>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</si>
  <si>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</si>
  <si>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</si>
  <si>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</si>
  <si>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</si>
  <si>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</si>
  <si>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</si>
  <si>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</si>
  <si>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</si>
  <si>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</si>
  <si>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</si>
  <si>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</si>
  <si>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</si>
  <si>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</si>
  <si>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</si>
  <si>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</si>
  <si>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</si>
  <si>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</si>
  <si>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</si>
  <si>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</si>
  <si>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</si>
  <si>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</si>
  <si>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</si>
  <si>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</si>
  <si>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</si>
  <si>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</si>
  <si>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</si>
  <si>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</si>
  <si>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</si>
  <si>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</si>
  <si>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</si>
  <si>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</si>
  <si>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</si>
  <si>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</si>
  <si>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</si>
  <si>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</si>
  <si>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</si>
  <si>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</si>
  <si>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</si>
  <si>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</si>
  <si>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</si>
  <si>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</si>
  <si>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</si>
  <si>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</si>
  <si>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</si>
  <si>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</si>
  <si>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</si>
  <si>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</si>
  <si>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</si>
  <si>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</si>
  <si>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</si>
  <si>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</si>
  <si>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</si>
  <si>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</si>
  <si>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</si>
  <si>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</si>
  <si>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</si>
  <si>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</si>
  <si>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</si>
  <si>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</si>
  <si>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</si>
  <si>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</si>
  <si>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</si>
  <si>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</si>
  <si>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</si>
  <si>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</si>
  <si>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</si>
  <si>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</si>
  <si>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</si>
  <si>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</si>
  <si>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</si>
  <si>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</si>
  <si>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</si>
  <si>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</si>
  <si>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</si>
  <si>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</si>
  <si>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</si>
  <si>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</si>
  <si>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</si>
  <si>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</si>
  <si>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</si>
  <si>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</si>
  <si>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</si>
  <si>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</si>
  <si>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</si>
  <si>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</si>
  <si>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</si>
  <si>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</si>
  <si>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</si>
  <si>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</si>
  <si>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</si>
  <si>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</si>
  <si>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</si>
  <si>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</si>
  <si>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</si>
  <si>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</si>
  <si>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</si>
  <si>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</si>
  <si>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</si>
  <si>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</si>
  <si>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</si>
  <si>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</si>
  <si>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</si>
  <si>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</si>
  <si>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</si>
  <si>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</si>
  <si>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</si>
  <si>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</si>
  <si>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</si>
  <si>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</si>
  <si>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</si>
  <si>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</si>
  <si>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</si>
  <si>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</si>
  <si>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</si>
  <si>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</si>
  <si>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</si>
  <si>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</si>
  <si>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</si>
  <si>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</si>
  <si>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</si>
  <si>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</si>
  <si>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</si>
  <si>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</si>
  <si>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</si>
  <si>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</si>
  <si>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</si>
  <si>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</si>
  <si>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</si>
  <si>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</si>
  <si>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</si>
  <si>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</si>
  <si>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</si>
  <si>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</si>
  <si>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</si>
  <si>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</si>
  <si>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</si>
  <si>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</si>
  <si>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</si>
  <si>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</si>
  <si>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</si>
  <si>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</si>
  <si>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</si>
  <si>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</si>
  <si>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</si>
  <si>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</si>
  <si>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</si>
  <si>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</si>
  <si>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</si>
  <si>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</si>
  <si>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</si>
  <si>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</si>
  <si>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</si>
  <si>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</si>
  <si>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</si>
  <si>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</si>
  <si>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</si>
  <si>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</si>
  <si>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</si>
  <si>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</si>
  <si>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</si>
  <si>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</si>
  <si>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</si>
  <si>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</si>
  <si>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</si>
  <si>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</si>
  <si>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</si>
  <si>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</si>
  <si>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</si>
  <si>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</si>
  <si>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</si>
  <si>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</si>
  <si>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</si>
  <si>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</si>
  <si>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</si>
  <si>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</si>
  <si>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</si>
  <si>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</si>
  <si>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</si>
  <si>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</si>
  <si>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</si>
  <si>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</si>
  <si>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</si>
  <si>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</si>
  <si>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</si>
  <si>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</si>
  <si>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</si>
  <si>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</si>
  <si>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</si>
  <si>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</si>
  <si>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</si>
  <si>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</si>
  <si>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</si>
  <si>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</si>
  <si>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</si>
  <si>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</si>
  <si>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</si>
  <si>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</si>
  <si>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</si>
  <si>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</si>
  <si>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</si>
  <si>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</si>
  <si>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</si>
  <si>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</si>
  <si>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</si>
  <si>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</si>
  <si>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</si>
  <si>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</si>
  <si>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</si>
  <si>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</si>
  <si>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</si>
  <si>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</si>
  <si>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</si>
  <si>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</si>
  <si>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</si>
  <si>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</si>
  <si>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</si>
  <si>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</si>
  <si>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</si>
  <si>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</si>
  <si>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</si>
  <si>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</si>
  <si>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</si>
  <si>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</si>
  <si>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</si>
  <si>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</si>
  <si>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</si>
  <si>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</si>
  <si>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</si>
  <si>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</si>
  <si>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</si>
  <si>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</si>
  <si>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</si>
  <si>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</si>
  <si>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</si>
  <si>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</si>
  <si>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</si>
  <si>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</si>
  <si>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</si>
  <si>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</si>
  <si>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</si>
  <si>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</si>
  <si>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</si>
  <si>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</si>
  <si>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</si>
  <si>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</si>
  <si>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</si>
  <si>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</si>
  <si>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</si>
  <si>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</si>
  <si>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</si>
  <si>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</si>
  <si>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</si>
  <si>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</si>
  <si>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</si>
  <si>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</si>
  <si>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</si>
  <si>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</si>
  <si>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</si>
  <si>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</si>
  <si>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</si>
  <si>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</si>
  <si>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</si>
  <si>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</si>
  <si>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</si>
  <si>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</si>
  <si>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</si>
  <si>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</si>
  <si>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</si>
  <si>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</si>
  <si>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</si>
  <si>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</si>
  <si>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</si>
  <si>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</si>
  <si>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</si>
  <si>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</si>
  <si>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</si>
  <si>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</si>
  <si>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</si>
  <si>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</si>
  <si>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</si>
  <si>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</si>
  <si>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</si>
  <si>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</si>
  <si>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</si>
  <si>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</si>
  <si>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</si>
  <si>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</si>
  <si>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</si>
  <si>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</si>
  <si>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</si>
  <si>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</si>
  <si>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</si>
  <si>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</si>
  <si>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</si>
  <si>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</si>
  <si>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</si>
  <si>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</si>
  <si>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</si>
  <si>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</si>
  <si>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</si>
  <si>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</si>
  <si>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</si>
  <si>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</si>
  <si>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</si>
  <si>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</si>
  <si>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</si>
  <si>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</si>
  <si>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</si>
  <si>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</si>
  <si>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</si>
  <si>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</si>
  <si>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</si>
  <si>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</si>
  <si>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</si>
  <si>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</si>
  <si>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</si>
  <si>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</si>
  <si>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</si>
  <si>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</si>
  <si>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</si>
  <si>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</si>
  <si>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</si>
  <si>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</si>
  <si>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</si>
  <si>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</si>
  <si>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</si>
  <si>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</si>
  <si>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</si>
  <si>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</si>
  <si>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</si>
  <si>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</si>
  <si>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</si>
  <si>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</si>
  <si>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</si>
  <si>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</si>
  <si>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</si>
  <si>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</si>
  <si>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</si>
  <si>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</si>
  <si>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</si>
  <si>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</si>
  <si>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</si>
  <si>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</si>
  <si>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</si>
  <si>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</si>
  <si>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</si>
  <si>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</si>
  <si>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</si>
  <si>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</si>
  <si>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</si>
  <si>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</si>
  <si>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</si>
  <si>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</si>
  <si>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</si>
  <si>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</si>
  <si>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</si>
  <si>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</si>
  <si>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</si>
  <si>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</si>
  <si>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</si>
  <si>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</si>
  <si>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</si>
  <si>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</si>
  <si>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</si>
  <si>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</si>
  <si>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</si>
  <si>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</si>
  <si>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</si>
  <si>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</si>
  <si>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</si>
  <si>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</si>
  <si>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</si>
  <si>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</si>
  <si>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</si>
  <si>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</si>
  <si>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</si>
  <si>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</si>
  <si>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</si>
  <si>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</si>
  <si>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</si>
  <si>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</si>
  <si>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</si>
  <si>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</si>
  <si>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</si>
  <si>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</si>
  <si>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</si>
  <si>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</si>
  <si>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</si>
  <si>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</si>
  <si>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</si>
  <si>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</si>
  <si>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</si>
  <si>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</si>
  <si>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</si>
  <si>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</si>
  <si>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</si>
  <si>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</si>
  <si>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</si>
  <si>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</si>
  <si>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</si>
  <si>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</si>
  <si>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</si>
  <si>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</si>
  <si>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</si>
  <si>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</si>
  <si>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</si>
  <si>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</si>
  <si>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</si>
  <si>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</si>
  <si>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</si>
  <si>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</si>
  <si>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</si>
  <si>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</si>
  <si>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</si>
  <si>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</si>
  <si>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</si>
  <si>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</si>
  <si>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</si>
  <si>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</si>
  <si>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</si>
  <si>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</si>
  <si>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</si>
  <si>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</si>
  <si>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</si>
  <si>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</si>
  <si>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</si>
  <si>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</si>
  <si>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</si>
  <si>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</si>
  <si>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</si>
  <si>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</si>
  <si>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</si>
  <si>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</si>
  <si>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</si>
  <si>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</si>
  <si>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</si>
  <si>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</si>
  <si>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</si>
  <si>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</si>
  <si>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</si>
  <si>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</si>
  <si>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</si>
  <si>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</si>
  <si>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</si>
  <si>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</si>
  <si>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</si>
  <si>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</si>
  <si>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</si>
  <si>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</si>
  <si>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</si>
  <si>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</si>
  <si>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</si>
  <si>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</si>
  <si>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</si>
  <si>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</si>
  <si>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</si>
  <si>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</si>
  <si>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</si>
  <si>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</si>
  <si>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</si>
  <si>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</si>
  <si>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</si>
  <si>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</si>
  <si>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</si>
  <si>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</si>
  <si>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</si>
  <si>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</si>
  <si>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</si>
  <si>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</si>
  <si>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</si>
  <si>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</si>
  <si>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</si>
  <si>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</si>
  <si>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</si>
  <si>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</si>
  <si>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</si>
  <si>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</si>
  <si>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</si>
  <si>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</si>
  <si>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</si>
  <si>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</si>
  <si>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</si>
  <si>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</si>
  <si>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</si>
  <si>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</si>
  <si>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</si>
  <si>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</si>
  <si>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</si>
  <si>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</si>
  <si>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</si>
  <si>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</si>
  <si>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</si>
  <si>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</si>
  <si>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</si>
  <si>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</si>
  <si>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</si>
  <si>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</si>
  <si>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</si>
  <si>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</si>
  <si>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</si>
  <si>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</si>
  <si>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</si>
  <si>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</si>
  <si>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</si>
  <si>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</si>
  <si>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</si>
  <si>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</si>
  <si>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</si>
  <si>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</si>
  <si>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</si>
  <si>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</si>
  <si>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</si>
  <si>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</si>
  <si>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</si>
  <si>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</si>
  <si>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</si>
  <si>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</si>
  <si>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</si>
  <si>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</si>
  <si>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</si>
  <si>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</si>
  <si>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</si>
  <si>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</si>
  <si>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</si>
  <si>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</si>
  <si>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</si>
  <si>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</si>
  <si>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</si>
  <si>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</si>
  <si>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</si>
  <si>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</si>
  <si>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</si>
  <si>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</si>
  <si>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</si>
  <si>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</si>
  <si>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</si>
  <si>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</si>
  <si>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</si>
  <si>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</si>
  <si>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</si>
  <si>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</si>
  <si>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</si>
  <si>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</si>
  <si>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</si>
  <si>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</si>
  <si>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</si>
  <si>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</si>
  <si>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</si>
  <si>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</si>
  <si>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</si>
  <si>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</si>
  <si>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</si>
  <si>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</si>
  <si>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</si>
  <si>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</si>
  <si>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</si>
  <si>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</si>
  <si>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</si>
  <si>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</si>
  <si>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</si>
  <si>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</si>
  <si>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</si>
  <si>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</si>
  <si>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</si>
  <si>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</si>
  <si>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</si>
  <si>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</si>
  <si>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</si>
  <si>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</si>
  <si>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</si>
  <si>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</si>
  <si>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</si>
  <si>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</si>
  <si>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</si>
  <si>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</si>
  <si>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</si>
  <si>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</si>
  <si>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</si>
  <si>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</si>
  <si>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</si>
  <si>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</si>
  <si>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</si>
  <si>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</si>
  <si>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</si>
  <si>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</si>
  <si>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</si>
  <si>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</si>
  <si>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</si>
  <si>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</si>
  <si>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</si>
  <si>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</si>
  <si>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</si>
  <si>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</si>
  <si>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</si>
  <si>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</si>
  <si>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</si>
  <si>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</si>
  <si>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</si>
  <si>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</si>
  <si>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</si>
  <si>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</si>
  <si>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</si>
  <si>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</si>
  <si>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</si>
  <si>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</si>
  <si>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</si>
  <si>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</si>
  <si>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</si>
  <si>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</si>
  <si>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</si>
  <si>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</si>
  <si>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</si>
  <si>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</si>
  <si>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</si>
  <si>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</si>
  <si>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</si>
  <si>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</si>
  <si>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</si>
  <si>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</si>
  <si>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</si>
  <si>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</si>
  <si>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</si>
  <si>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</si>
  <si>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</si>
  <si>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</si>
  <si>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</si>
  <si>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</si>
  <si>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</si>
  <si>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</si>
  <si>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</si>
  <si>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</si>
  <si>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</si>
  <si>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</si>
  <si>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</si>
  <si>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</si>
  <si>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</si>
  <si>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</si>
  <si>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</si>
  <si>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</si>
  <si>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</si>
  <si>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</si>
  <si>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</si>
  <si>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</si>
  <si>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</si>
  <si>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</si>
  <si>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</si>
  <si>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</si>
  <si>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</si>
  <si>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</si>
  <si>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</si>
  <si>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</si>
  <si>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</si>
  <si>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</si>
  <si>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</si>
  <si>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</si>
  <si>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</si>
  <si>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</si>
  <si>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</si>
  <si>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</si>
  <si>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</si>
  <si>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</si>
  <si>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</si>
  <si>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</si>
  <si>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</si>
  <si>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</si>
  <si>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</si>
  <si>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</si>
  <si>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</si>
  <si>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</si>
  <si>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</si>
  <si>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</si>
  <si>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</si>
  <si>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</si>
  <si>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</si>
  <si>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</si>
  <si>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</si>
  <si>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</si>
  <si>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</si>
  <si>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</si>
  <si>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</si>
  <si>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</si>
  <si>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</si>
  <si>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</si>
  <si>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</si>
  <si>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</si>
  <si>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</si>
  <si>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</si>
  <si>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</si>
  <si>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</si>
  <si>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</si>
  <si>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</si>
  <si>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</si>
  <si>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</si>
  <si>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</si>
  <si>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</si>
  <si>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</si>
  <si>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</si>
  <si>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</si>
  <si>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</si>
  <si>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</si>
  <si>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</si>
  <si>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</si>
  <si>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</si>
  <si>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</si>
  <si>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</si>
  <si>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</si>
  <si>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</si>
  <si>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</si>
  <si>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</si>
  <si>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</si>
  <si>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</si>
  <si>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</si>
  <si>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</si>
  <si>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</si>
  <si>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</si>
  <si>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</si>
  <si>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</si>
  <si>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</si>
  <si>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</si>
  <si>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</si>
  <si>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</si>
  <si>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</si>
  <si>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</si>
  <si>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</si>
  <si>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</si>
  <si>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</si>
  <si>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</si>
  <si>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</si>
  <si>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</si>
  <si>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</si>
  <si>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</si>
  <si>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</si>
  <si>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</si>
  <si>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</si>
  <si>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</si>
  <si>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</si>
  <si>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</si>
  <si>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</si>
  <si>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</si>
  <si>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</si>
  <si>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</si>
  <si>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</si>
  <si>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</si>
  <si>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</si>
  <si>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</si>
  <si>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</si>
  <si>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</si>
  <si>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</si>
  <si>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</si>
  <si>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</si>
  <si>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</si>
  <si>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</si>
  <si>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</si>
  <si>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</si>
  <si>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</si>
  <si>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</si>
  <si>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</si>
  <si>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</si>
  <si>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</si>
  <si>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</si>
  <si>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</si>
  <si>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</si>
  <si>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</si>
  <si>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</si>
  <si>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</si>
  <si>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</si>
  <si>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</si>
  <si>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</si>
  <si>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</si>
  <si>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</si>
  <si>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</si>
  <si>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</si>
  <si>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</si>
  <si>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</si>
  <si>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</si>
  <si>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</si>
  <si>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</si>
  <si>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</si>
  <si>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</si>
  <si>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</si>
  <si>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</si>
  <si>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</si>
  <si>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</si>
  <si>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</si>
  <si>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</si>
  <si>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</si>
  <si>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</si>
  <si>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</si>
  <si>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</si>
  <si>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</si>
  <si>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</si>
  <si>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</si>
  <si>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</si>
  <si>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</si>
  <si>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</si>
  <si>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</si>
  <si>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</si>
  <si>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</si>
  <si>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</si>
  <si>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</si>
  <si>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</si>
  <si>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</si>
  <si>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</si>
  <si>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</si>
  <si>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</si>
  <si>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</si>
  <si>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</si>
  <si>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</si>
  <si>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</si>
  <si>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</si>
  <si>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</si>
  <si>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</si>
  <si>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</si>
  <si>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</si>
  <si>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</si>
  <si>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</si>
  <si>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</si>
  <si>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</si>
  <si>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</si>
  <si>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</si>
  <si>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</si>
  <si>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</si>
  <si>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</si>
  <si>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</si>
  <si>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</si>
  <si>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</si>
  <si>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</si>
  <si>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</si>
  <si>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</si>
  <si>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</si>
  <si>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</si>
  <si>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</si>
  <si>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</si>
  <si>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</si>
  <si>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</si>
  <si>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</si>
  <si>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</si>
  <si>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</si>
  <si>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</si>
  <si>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</si>
  <si>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</si>
  <si>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</si>
  <si>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</si>
  <si>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</si>
  <si>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</si>
  <si>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</si>
  <si>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</si>
  <si>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</si>
  <si>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</si>
  <si>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</si>
  <si>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</si>
  <si>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</si>
  <si>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</si>
  <si>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</si>
  <si>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</si>
  <si>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</si>
  <si>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</si>
  <si>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</si>
  <si>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</si>
  <si>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</si>
  <si>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</si>
  <si>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</si>
  <si>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</si>
  <si>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</si>
  <si>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</si>
  <si>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</si>
  <si>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</si>
  <si>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</si>
  <si>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</si>
  <si>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</si>
  <si>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</si>
  <si>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</si>
  <si>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</si>
  <si>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</si>
  <si>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</si>
  <si>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</si>
  <si>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</si>
  <si>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</si>
  <si>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</si>
  <si>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</si>
  <si>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</si>
  <si>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</si>
  <si>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</si>
  <si>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</si>
  <si>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</si>
  <si>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</si>
  <si>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</si>
  <si>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</si>
  <si>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</si>
  <si>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</si>
  <si>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</si>
  <si>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</si>
  <si>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</si>
  <si>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</si>
  <si>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</si>
  <si>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</si>
  <si>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</si>
  <si>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</si>
  <si>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</si>
  <si>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</si>
  <si>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</si>
  <si>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</si>
  <si>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</si>
  <si>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</si>
  <si>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</si>
  <si>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</si>
  <si>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</si>
  <si>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</si>
  <si>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</si>
  <si>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</si>
  <si>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</si>
  <si>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</si>
  <si>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</si>
  <si>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</si>
  <si>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</si>
  <si>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</si>
  <si>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</si>
  <si>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</si>
  <si>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</si>
  <si>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</si>
  <si>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</si>
  <si>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</si>
  <si>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</si>
  <si>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</si>
  <si>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</si>
  <si>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</si>
  <si>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</si>
  <si>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</si>
  <si>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</si>
  <si>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</si>
  <si>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</si>
  <si>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</si>
  <si>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</si>
  <si>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</si>
  <si>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</si>
  <si>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</si>
  <si>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</si>
  <si>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</si>
  <si>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</si>
  <si>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</si>
  <si>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</si>
  <si>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</si>
  <si>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</si>
  <si>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</si>
  <si>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</si>
  <si>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</si>
  <si>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</si>
  <si>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</si>
  <si>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</si>
  <si>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</si>
  <si>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</si>
  <si>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</si>
  <si>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</si>
  <si>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</si>
  <si>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</si>
  <si>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</si>
  <si>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</si>
  <si>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</si>
  <si>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</si>
  <si>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</si>
  <si>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</si>
  <si>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</si>
  <si>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</si>
  <si>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</si>
  <si>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</si>
  <si>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</si>
  <si>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</si>
  <si>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</si>
  <si>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</si>
  <si>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</si>
  <si>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</si>
  <si>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</si>
  <si>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</si>
  <si>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</si>
  <si>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</si>
  <si>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</si>
  <si>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</si>
  <si>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</si>
  <si>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</si>
  <si>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</si>
  <si>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</si>
  <si>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</si>
  <si>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</si>
  <si>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</si>
  <si>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</si>
  <si>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</si>
  <si>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</si>
  <si>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</si>
  <si>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</si>
  <si>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</si>
  <si>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</si>
  <si>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</si>
  <si>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</si>
  <si>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</si>
  <si>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</si>
  <si>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</si>
  <si>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</si>
  <si>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</si>
  <si>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</si>
  <si>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</si>
  <si>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</si>
  <si>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</si>
  <si>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</si>
  <si>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</si>
  <si>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</si>
  <si>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</si>
  <si>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</si>
  <si>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</si>
  <si>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</si>
  <si>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</si>
  <si>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</si>
  <si>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</si>
  <si>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</si>
  <si>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</si>
  <si>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</si>
  <si>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</si>
  <si>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</si>
  <si>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</si>
  <si>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</si>
  <si>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</si>
  <si>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</si>
  <si>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</si>
  <si>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</si>
  <si>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</si>
  <si>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</si>
  <si>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</si>
  <si>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</si>
  <si>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</si>
  <si>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</si>
  <si>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</si>
  <si>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</si>
  <si>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</si>
  <si>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</si>
  <si>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</si>
  <si>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</si>
  <si>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</si>
  <si>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</si>
  <si>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</si>
  <si>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</si>
  <si>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</si>
  <si>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</si>
  <si>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</si>
  <si>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</si>
  <si>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</si>
  <si>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</si>
  <si>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</si>
  <si>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</si>
  <si>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</si>
  <si>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</si>
  <si>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</si>
  <si>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</si>
  <si>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</si>
  <si>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</si>
  <si>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</si>
  <si>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</si>
  <si>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</si>
  <si>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</si>
  <si>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</si>
  <si>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</si>
  <si>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</si>
  <si>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</si>
  <si>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</si>
  <si>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</si>
  <si>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</si>
  <si>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</si>
  <si>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</si>
  <si>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</si>
  <si>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</si>
  <si>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</si>
  <si>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</si>
  <si>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</si>
  <si>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</si>
  <si>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</si>
  <si>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</si>
  <si>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</si>
  <si>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</si>
  <si>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</si>
  <si>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</si>
  <si>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</si>
  <si>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</si>
  <si>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</si>
  <si>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</si>
  <si>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</si>
  <si>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</si>
  <si>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</si>
  <si>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</si>
  <si>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</si>
  <si>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</si>
  <si>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</si>
  <si>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</si>
  <si>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</si>
  <si>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</si>
  <si>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</si>
  <si>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</si>
  <si>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</si>
  <si>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</si>
  <si>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</si>
  <si>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</si>
  <si>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</si>
  <si>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</si>
  <si>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</si>
  <si>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</si>
  <si>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</si>
  <si>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</si>
  <si>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</si>
  <si>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</si>
  <si>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</si>
  <si>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</si>
  <si>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</si>
  <si>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</si>
  <si>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</si>
  <si>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</si>
  <si>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</si>
  <si>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</si>
  <si>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</si>
  <si>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</si>
  <si>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</si>
  <si>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</si>
  <si>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</si>
  <si>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</si>
  <si>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</si>
  <si>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</si>
  <si>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</si>
  <si>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</si>
  <si>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</si>
  <si>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</si>
  <si>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</si>
  <si>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</si>
  <si>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</si>
  <si>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</si>
  <si>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</si>
  <si>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</si>
  <si>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</si>
  <si>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</si>
  <si>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</si>
  <si>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</si>
  <si>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</si>
  <si>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</si>
  <si>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</si>
  <si>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</si>
  <si>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</si>
  <si>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</si>
  <si>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</si>
  <si>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</si>
  <si>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</si>
  <si>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</si>
  <si>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</si>
  <si>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</si>
  <si>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</si>
  <si>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</si>
  <si>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</si>
  <si>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</si>
  <si>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</si>
  <si>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</si>
  <si>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</si>
  <si>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</si>
  <si>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</si>
  <si>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</si>
  <si>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</si>
  <si>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</si>
  <si>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</si>
  <si>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</si>
  <si>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</si>
  <si>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</si>
  <si>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</si>
  <si>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</si>
  <si>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</si>
  <si>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</si>
  <si>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</si>
  <si>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</si>
  <si>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</si>
  <si>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</si>
  <si>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</si>
  <si>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</si>
  <si>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</si>
  <si>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</si>
  <si>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</si>
  <si>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</si>
  <si>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</si>
  <si>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</si>
  <si>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</si>
  <si>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</si>
  <si>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</si>
  <si>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</si>
  <si>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</si>
  <si>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</si>
  <si>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</si>
  <si>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</si>
  <si>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</si>
  <si>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</si>
  <si>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</si>
  <si>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</si>
  <si>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</si>
  <si>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</si>
  <si>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</si>
  <si>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</si>
  <si>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</si>
  <si>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</si>
  <si>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</si>
  <si>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</si>
  <si>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</si>
  <si>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</si>
  <si>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</si>
  <si>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</si>
  <si>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</si>
  <si>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</si>
  <si>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</si>
  <si>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</si>
  <si>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</si>
  <si>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</si>
  <si>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</si>
  <si>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</si>
  <si>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</si>
  <si>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</si>
  <si>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</si>
  <si>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</si>
  <si>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</si>
  <si>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</si>
  <si>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</si>
  <si>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</si>
  <si>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</si>
  <si>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</si>
  <si>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</si>
  <si>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</si>
  <si>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</si>
  <si>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</si>
  <si>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</si>
  <si>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</si>
  <si>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</si>
  <si>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</si>
  <si>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</si>
  <si>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</si>
  <si>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</si>
  <si>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</si>
  <si>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</si>
  <si>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</si>
  <si>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</si>
  <si>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</si>
  <si>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</si>
  <si>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</si>
  <si>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</si>
  <si>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</si>
  <si>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</si>
  <si>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</si>
  <si>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</si>
  <si>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</si>
  <si>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</si>
  <si>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</si>
  <si>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</si>
  <si>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</si>
  <si>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</si>
  <si>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</si>
  <si>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</si>
  <si>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</si>
  <si>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</si>
  <si>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</si>
  <si>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</si>
  <si>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</si>
  <si>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</si>
  <si>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</si>
  <si>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</si>
  <si>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</si>
  <si>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</si>
  <si>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</si>
  <si>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</si>
  <si>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</si>
  <si>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</si>
  <si>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</si>
  <si>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</si>
  <si>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</si>
  <si>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</si>
  <si>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</si>
  <si>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</si>
  <si>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</si>
  <si>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</si>
  <si>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</si>
  <si>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</si>
  <si>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</si>
  <si>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</si>
  <si>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</si>
  <si>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</si>
  <si>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</si>
  <si>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</si>
  <si>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</si>
  <si>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</si>
  <si>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</si>
  <si>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</si>
  <si>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</si>
  <si>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</si>
  <si>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</si>
  <si>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</si>
  <si>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</si>
  <si>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</si>
  <si>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</si>
  <si>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</si>
  <si>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</si>
  <si>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</si>
  <si>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</si>
  <si>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</si>
  <si>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</si>
  <si>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</si>
  <si>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</si>
  <si>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</si>
  <si>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</si>
  <si>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</si>
  <si>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</si>
  <si>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</si>
  <si>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</si>
  <si>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</si>
  <si>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</si>
  <si>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</si>
  <si>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</si>
  <si>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</si>
  <si>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</si>
  <si>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</si>
  <si>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</si>
  <si>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</si>
  <si>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</si>
  <si>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</si>
  <si>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</si>
  <si>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</si>
  <si>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</si>
  <si>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</si>
  <si>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</si>
  <si>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</si>
  <si>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</si>
  <si>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</si>
  <si>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</si>
  <si>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</si>
  <si>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</si>
  <si>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</si>
  <si>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</si>
  <si>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</si>
  <si>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</si>
  <si>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</si>
  <si>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</si>
  <si>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</si>
  <si>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</si>
  <si>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</si>
  <si>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</si>
  <si>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</si>
  <si>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</si>
  <si>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</si>
  <si>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</si>
  <si>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</si>
  <si>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</si>
  <si>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</si>
  <si>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</si>
  <si>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</si>
  <si>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</si>
  <si>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</si>
  <si>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</si>
  <si>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</si>
  <si>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</si>
  <si>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</si>
  <si>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</si>
  <si>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</si>
  <si>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</si>
  <si>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</si>
  <si>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</si>
  <si>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</si>
  <si>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</si>
  <si>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</si>
  <si>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</si>
  <si>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</si>
  <si>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</si>
  <si>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</si>
  <si>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</si>
  <si>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</si>
  <si>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</si>
  <si>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</si>
  <si>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</si>
  <si>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</si>
  <si>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</si>
  <si>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</si>
  <si>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</si>
  <si>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</si>
  <si>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</si>
  <si>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</si>
  <si>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</si>
  <si>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</si>
  <si>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</si>
  <si>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</si>
  <si>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</si>
  <si>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</si>
  <si>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</si>
  <si>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</si>
  <si>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</si>
  <si>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</si>
  <si>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</si>
  <si>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</si>
  <si>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</si>
  <si>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</si>
  <si>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</si>
  <si>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</si>
  <si>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</si>
  <si>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</si>
  <si>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</si>
  <si>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</si>
  <si>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</si>
  <si>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</si>
  <si>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</si>
  <si>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</si>
  <si>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</si>
  <si>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</si>
  <si>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</si>
  <si>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</si>
  <si>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</si>
  <si>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</si>
  <si>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</si>
  <si>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</si>
  <si>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</si>
  <si>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</si>
  <si>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</si>
  <si>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</si>
  <si>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</si>
  <si>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</si>
  <si>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</si>
  <si>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</si>
  <si>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</si>
  <si>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</si>
  <si>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</si>
  <si>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</si>
  <si>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</si>
  <si>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</si>
  <si>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</si>
  <si>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</si>
  <si>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</si>
  <si>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</si>
  <si>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</si>
  <si>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</si>
  <si>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</si>
  <si>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</si>
  <si>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</si>
  <si>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</si>
  <si>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</si>
  <si>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</si>
  <si>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</si>
  <si>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</si>
  <si>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</si>
  <si>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</si>
  <si>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</si>
  <si>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</si>
  <si>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</si>
  <si>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</si>
  <si>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</si>
  <si>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</si>
  <si>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</si>
  <si>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</si>
  <si>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</si>
  <si>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</si>
  <si>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</si>
  <si>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</si>
  <si>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</si>
  <si>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</si>
  <si>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</si>
  <si>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</si>
  <si>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</si>
  <si>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</si>
  <si>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</si>
  <si>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</si>
  <si>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</si>
  <si>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</si>
  <si>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</si>
  <si>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</si>
  <si>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</si>
  <si>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</si>
  <si>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</si>
  <si>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</si>
  <si>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</si>
  <si>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</si>
  <si>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</si>
  <si>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</si>
  <si>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</si>
  <si>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</si>
  <si>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</si>
  <si>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</si>
  <si>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</si>
  <si>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</si>
  <si>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</si>
  <si>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</si>
  <si>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</si>
  <si>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</si>
  <si>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</si>
  <si>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</si>
  <si>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</si>
  <si>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</si>
  <si>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</si>
  <si>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</si>
  <si>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</si>
  <si>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</si>
  <si>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</si>
  <si>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</si>
  <si>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</si>
  <si>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</si>
  <si>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</si>
  <si>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</si>
  <si>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</si>
  <si>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</si>
  <si>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</si>
  <si>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</si>
  <si>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</si>
  <si>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</si>
  <si>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</si>
  <si>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</si>
  <si>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</si>
  <si>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</si>
  <si>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</si>
  <si>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</si>
  <si>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</si>
  <si>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</si>
  <si>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</si>
  <si>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</si>
  <si>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</si>
  <si>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</si>
  <si>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</si>
  <si>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</si>
  <si>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</si>
  <si>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</si>
  <si>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</si>
  <si>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</si>
  <si>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</si>
  <si>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</si>
  <si>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</si>
  <si>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</si>
  <si>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</si>
  <si>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</si>
  <si>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</si>
  <si>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</si>
  <si>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</si>
  <si>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</si>
  <si>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</si>
  <si>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</si>
  <si>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</si>
  <si>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</si>
  <si>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</si>
  <si>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</si>
  <si>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</si>
  <si>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</si>
  <si>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</si>
  <si>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</si>
  <si>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</si>
  <si>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</si>
  <si>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</si>
  <si>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</si>
  <si>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</si>
  <si>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</si>
  <si>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</si>
  <si>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</si>
  <si>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</si>
  <si>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</si>
  <si>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</si>
  <si>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</si>
  <si>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</si>
  <si>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</si>
  <si>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</si>
  <si>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</si>
  <si>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</si>
  <si>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</si>
  <si>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</si>
  <si>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</si>
  <si>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</si>
  <si>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</si>
  <si>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</si>
  <si>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</si>
  <si>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</si>
  <si>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</si>
  <si>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</si>
  <si>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</si>
  <si>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</si>
  <si>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</si>
  <si>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</si>
  <si>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</si>
  <si>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</si>
  <si>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</si>
  <si>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</si>
  <si>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</si>
  <si>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</si>
  <si>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</si>
  <si>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</si>
  <si>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</si>
  <si>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</si>
  <si>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</si>
  <si>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</si>
  <si>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</si>
  <si>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</si>
  <si>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</si>
  <si>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</si>
  <si>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</si>
  <si>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</si>
  <si>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</si>
  <si>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</si>
  <si>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</si>
  <si>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</si>
  <si>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</si>
  <si>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</si>
  <si>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</si>
  <si>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</si>
  <si>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</si>
  <si>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</si>
  <si>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</si>
  <si>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</si>
  <si>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</si>
  <si>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</si>
  <si>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</si>
  <si>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</si>
  <si>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</si>
  <si>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</si>
  <si>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</si>
  <si>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</si>
  <si>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</si>
  <si>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</si>
  <si>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</si>
  <si>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</si>
  <si>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</si>
  <si>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</si>
  <si>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</si>
  <si>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</si>
  <si>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</si>
  <si>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</si>
  <si>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</si>
  <si>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</si>
  <si>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</si>
  <si>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</si>
  <si>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</si>
  <si>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</si>
  <si>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</si>
  <si>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</si>
  <si>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</si>
  <si>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</si>
  <si>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</si>
  <si>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</si>
  <si>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</si>
  <si>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</si>
  <si>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</si>
  <si>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</si>
  <si>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</si>
  <si>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</si>
  <si>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</si>
  <si>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</si>
  <si>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</si>
  <si>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</si>
  <si>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</si>
  <si>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</si>
  <si>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</si>
  <si>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</si>
  <si>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</si>
  <si>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</si>
  <si>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</si>
  <si>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</si>
  <si>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</si>
  <si>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</si>
  <si>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</si>
  <si>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</si>
  <si>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</si>
  <si>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</si>
  <si>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</si>
  <si>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</si>
  <si>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</si>
  <si>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</si>
  <si>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</si>
  <si>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</si>
  <si>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</si>
  <si>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</si>
  <si>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</si>
  <si>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</si>
  <si>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</si>
  <si>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</si>
  <si>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</si>
  <si>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</si>
  <si>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</si>
  <si>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</si>
  <si>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</si>
  <si>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</si>
  <si>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</si>
  <si>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</si>
  <si>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</si>
  <si>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</si>
  <si>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</si>
  <si>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</si>
  <si>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</si>
  <si>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</si>
  <si>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</si>
  <si>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</si>
  <si>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</si>
  <si>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</si>
  <si>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</si>
  <si>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</si>
  <si>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</si>
  <si>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</si>
  <si>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</si>
  <si>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</si>
  <si>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</si>
  <si>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</si>
  <si>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</si>
  <si>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</si>
  <si>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</si>
  <si>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</si>
  <si>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</si>
  <si>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</si>
  <si>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</si>
  <si>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</si>
  <si>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</si>
  <si>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</si>
  <si>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</si>
  <si>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</si>
  <si>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</si>
  <si>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</si>
  <si>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</si>
  <si>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</si>
  <si>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</si>
  <si>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</si>
  <si>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</si>
  <si>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</si>
  <si>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</si>
  <si>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</si>
  <si>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</si>
  <si>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</si>
  <si>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</si>
  <si>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</si>
  <si>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</si>
  <si>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</si>
  <si>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</si>
  <si>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</si>
  <si>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</si>
  <si>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</si>
  <si>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</si>
  <si>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</si>
  <si>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</si>
  <si>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</si>
  <si>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</si>
  <si>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</si>
  <si>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</si>
  <si>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</si>
  <si>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</si>
  <si>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</si>
  <si>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</si>
  <si>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</si>
  <si>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</si>
  <si>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</si>
  <si>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</si>
  <si>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</si>
  <si>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</si>
  <si>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</si>
  <si>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</si>
  <si>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</si>
  <si>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</si>
  <si>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</si>
  <si>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</si>
  <si>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</si>
  <si>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</si>
  <si>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</si>
  <si>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</si>
  <si>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</si>
  <si>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</si>
  <si>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</si>
  <si>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</si>
  <si>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</si>
  <si>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</si>
  <si>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</si>
  <si>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</si>
  <si>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</si>
  <si>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</si>
  <si>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</si>
  <si>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</si>
  <si>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</si>
  <si>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</si>
  <si>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</si>
  <si>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</si>
  <si>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</si>
  <si>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</si>
  <si>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</si>
  <si>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</si>
  <si>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</si>
  <si>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</si>
  <si>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</si>
  <si>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</si>
  <si>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</si>
  <si>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</si>
  <si>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</si>
  <si>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</si>
  <si>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</si>
  <si>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</si>
  <si>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</si>
  <si>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</si>
  <si>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</si>
  <si>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</si>
  <si>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</si>
  <si>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</si>
  <si>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</si>
  <si>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</si>
  <si>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</si>
  <si>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</si>
  <si>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</si>
  <si>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</si>
  <si>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</si>
  <si>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</si>
  <si>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</si>
  <si>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</si>
  <si>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</si>
  <si>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</si>
  <si>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</si>
  <si>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</si>
  <si>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</si>
  <si>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</si>
  <si>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</si>
  <si>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</si>
  <si>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</si>
  <si>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</si>
  <si>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</si>
  <si>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</si>
  <si>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</si>
  <si>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</si>
  <si>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</si>
  <si>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</si>
  <si>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</si>
  <si>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</si>
  <si>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</si>
  <si>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</si>
  <si>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</si>
  <si>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</si>
  <si>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</si>
  <si>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</si>
  <si>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</si>
  <si>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</si>
  <si>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</si>
  <si>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</si>
  <si>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</si>
  <si>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</si>
  <si>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</si>
  <si>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</si>
  <si>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</si>
  <si>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</si>
  <si>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</si>
  <si>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</si>
  <si>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</si>
  <si>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</si>
  <si>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</si>
  <si>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</si>
  <si>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</si>
  <si>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</si>
  <si>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</si>
  <si>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</si>
  <si>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</si>
  <si>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</si>
  <si>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</si>
  <si>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</si>
  <si>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</si>
  <si>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</si>
  <si>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</si>
  <si>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</si>
  <si>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</si>
  <si>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</si>
  <si>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</si>
  <si>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</si>
  <si>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</si>
  <si>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</si>
  <si>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</si>
  <si>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</si>
  <si>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</si>
  <si>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</si>
  <si>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</si>
  <si>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</si>
  <si>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</si>
  <si>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</si>
  <si>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</si>
  <si>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</si>
  <si>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</si>
  <si>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</si>
  <si>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</si>
  <si>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</si>
  <si>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</si>
  <si>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</si>
  <si>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</si>
  <si>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</si>
  <si>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</si>
  <si>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</si>
  <si>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</si>
  <si>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</si>
  <si>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</si>
  <si>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</si>
  <si>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</si>
  <si>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</si>
  <si>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</si>
  <si>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</si>
  <si>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</si>
  <si>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</si>
  <si>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</si>
  <si>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</si>
  <si>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</si>
  <si>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</si>
  <si>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</si>
  <si>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</si>
  <si>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</si>
  <si>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</si>
  <si>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</si>
  <si>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</si>
  <si>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</si>
  <si>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</si>
  <si>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</si>
  <si>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</si>
  <si>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</si>
  <si>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</si>
  <si>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</si>
  <si>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</si>
  <si>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</si>
  <si>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</si>
  <si>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</si>
  <si>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</si>
  <si>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</si>
  <si>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</si>
  <si>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</si>
  <si>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</si>
  <si>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</si>
  <si>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</si>
  <si>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</si>
  <si>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</si>
  <si>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</si>
  <si>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</si>
  <si>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</si>
  <si>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</si>
  <si>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</si>
  <si>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</si>
  <si>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</si>
  <si>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</si>
  <si>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</si>
  <si>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</si>
  <si>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</si>
  <si>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</si>
  <si>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</si>
  <si>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</si>
  <si>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</si>
  <si>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</si>
  <si>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</si>
  <si>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</si>
  <si>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</si>
  <si>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</si>
  <si>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</si>
  <si>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</si>
  <si>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</si>
  <si>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</si>
  <si>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</si>
  <si>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</si>
  <si>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</si>
  <si>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</si>
  <si>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</si>
  <si>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</si>
  <si>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</si>
  <si>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</si>
  <si>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</si>
  <si>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</si>
  <si>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</si>
  <si>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</si>
  <si>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</si>
  <si>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</si>
  <si>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</si>
  <si>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</si>
  <si>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</si>
  <si>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</si>
  <si>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</si>
  <si>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</si>
  <si>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</si>
  <si>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</si>
  <si>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</si>
  <si>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</si>
  <si>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</si>
  <si>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</si>
  <si>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</si>
  <si>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</si>
  <si>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</si>
  <si>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</si>
  <si>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</si>
  <si>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</si>
  <si>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</si>
  <si>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</si>
  <si>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</si>
  <si>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</si>
  <si>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</si>
  <si>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</si>
  <si>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</si>
  <si>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</si>
  <si>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</si>
  <si>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</si>
  <si>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</si>
  <si>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</si>
  <si>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</si>
  <si>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</si>
  <si>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</si>
  <si>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</si>
  <si>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</si>
  <si>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</si>
  <si>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</si>
  <si>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</si>
  <si>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</si>
  <si>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</si>
  <si>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</si>
  <si>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</si>
  <si>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</si>
  <si>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</si>
  <si>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</si>
  <si>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</si>
  <si>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</si>
  <si>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</si>
  <si>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</si>
  <si>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</si>
  <si>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</si>
  <si>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</si>
  <si>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</si>
  <si>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</si>
  <si>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</si>
  <si>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</si>
  <si>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</si>
  <si>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</si>
  <si>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</si>
  <si>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</si>
  <si>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</si>
  <si>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</si>
  <si>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</si>
  <si>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</si>
  <si>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</si>
  <si>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</si>
  <si>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</si>
  <si>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</si>
  <si>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</si>
  <si>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</si>
  <si>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</si>
  <si>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</si>
  <si>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</si>
  <si>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</si>
  <si>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</si>
  <si>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</si>
  <si>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</si>
  <si>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</si>
  <si>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</si>
  <si>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</si>
  <si>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</si>
  <si>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</si>
  <si>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</si>
  <si>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</si>
  <si>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</si>
  <si>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</si>
  <si>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</si>
  <si>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</si>
  <si>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</si>
  <si>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</si>
  <si>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</si>
  <si>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</si>
  <si>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</si>
  <si>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</si>
  <si>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</si>
  <si>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</si>
  <si>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</si>
  <si>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</si>
  <si>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</si>
  <si>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</si>
  <si>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</si>
  <si>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</si>
  <si>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</si>
  <si>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</si>
  <si>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</si>
  <si>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</si>
  <si>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</si>
  <si>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</si>
  <si>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</si>
  <si>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</si>
  <si>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</si>
  <si>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</si>
  <si>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</si>
  <si>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</si>
  <si>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</si>
  <si>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</si>
  <si>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</si>
  <si>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</si>
  <si>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</si>
  <si>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</si>
  <si>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</si>
  <si>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</si>
  <si>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</si>
  <si>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</si>
  <si>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</si>
  <si>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</si>
  <si>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</si>
  <si>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</si>
  <si>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</si>
  <si>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</si>
  <si>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</si>
  <si>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</si>
  <si>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</si>
  <si>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</si>
  <si>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</si>
  <si>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</si>
  <si>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</si>
  <si>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</si>
  <si>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</si>
  <si>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</si>
  <si>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</si>
  <si>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</si>
  <si>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</si>
  <si>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</si>
  <si>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</si>
  <si>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</si>
  <si>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</si>
  <si>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</si>
  <si>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</si>
  <si>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</si>
  <si>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</si>
  <si>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</si>
  <si>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</si>
  <si>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</si>
  <si>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</si>
  <si>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</si>
  <si>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</si>
  <si>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</si>
  <si>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</si>
  <si>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</si>
  <si>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</si>
  <si>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</si>
  <si>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</si>
  <si>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</si>
  <si>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</si>
  <si>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</si>
  <si>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</si>
  <si>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</si>
  <si>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</si>
  <si>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</si>
  <si>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</si>
  <si>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</si>
  <si>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</si>
  <si>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</si>
  <si>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</si>
  <si>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</si>
  <si>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</si>
  <si>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</si>
  <si>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</si>
  <si>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</si>
  <si>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</si>
  <si>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</si>
  <si>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</si>
  <si>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</si>
  <si>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</si>
  <si>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</si>
  <si>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</si>
  <si>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</si>
  <si>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</si>
  <si>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</si>
  <si>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</si>
  <si>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</si>
  <si>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</si>
  <si>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</si>
  <si>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</si>
  <si>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</si>
  <si>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</si>
  <si>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</si>
  <si>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</si>
  <si>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</si>
  <si>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</si>
  <si>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</si>
  <si>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</si>
  <si>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</si>
  <si>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</si>
  <si>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</si>
  <si>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</si>
  <si>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</si>
  <si>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</si>
  <si>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</si>
  <si>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</si>
  <si>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</si>
  <si>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</si>
  <si>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</si>
  <si>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</si>
  <si>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</si>
  <si>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</si>
  <si>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</si>
  <si>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</si>
  <si>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</si>
  <si>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</si>
  <si>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</si>
  <si>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</si>
  <si>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</si>
  <si>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</si>
  <si>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</si>
  <si>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</si>
  <si>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</si>
  <si>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</si>
  <si>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</si>
  <si>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</si>
  <si>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</si>
  <si>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</si>
  <si>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</si>
  <si>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</si>
  <si>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</si>
  <si>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</si>
  <si>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</si>
  <si>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</si>
  <si>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</si>
  <si>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</si>
  <si>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</si>
  <si>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</si>
  <si>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</si>
  <si>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</si>
  <si>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</si>
  <si>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</si>
  <si>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</si>
  <si>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</si>
  <si>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</si>
  <si>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</si>
  <si>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</si>
  <si>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</si>
  <si>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</si>
  <si>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</si>
  <si>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</si>
  <si>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</si>
  <si>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</si>
  <si>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</si>
  <si>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</si>
  <si>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</si>
  <si>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</si>
  <si>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</si>
  <si>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</si>
  <si>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</si>
  <si>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</si>
  <si>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</si>
  <si>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</si>
  <si>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</si>
  <si>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</si>
  <si>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</si>
  <si>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</si>
  <si>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</si>
  <si>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</si>
  <si>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</si>
  <si>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</si>
  <si>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</si>
  <si>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</si>
  <si>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</si>
  <si>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</si>
  <si>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</si>
  <si>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</si>
  <si>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</si>
  <si>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</si>
  <si>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</si>
  <si>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</si>
  <si>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</si>
  <si>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</si>
  <si>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</si>
  <si>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</si>
  <si>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</si>
  <si>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</si>
  <si>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</si>
  <si>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</si>
  <si>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</si>
  <si>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</si>
  <si>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</si>
  <si>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</si>
  <si>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</si>
  <si>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</si>
  <si>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</si>
  <si>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</si>
  <si>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</si>
  <si>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</si>
  <si>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</si>
  <si>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</si>
  <si>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</si>
  <si>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</si>
  <si>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</si>
  <si>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</si>
  <si>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</si>
  <si>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</si>
  <si>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</si>
  <si>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</si>
  <si>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</si>
  <si>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</si>
  <si>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</si>
  <si>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</si>
  <si>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</si>
  <si>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</si>
  <si>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</si>
  <si>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</si>
  <si>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</si>
  <si>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</si>
  <si>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</si>
  <si>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</si>
  <si>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</si>
  <si>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</si>
  <si>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</si>
  <si>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</si>
  <si>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</si>
  <si>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</si>
  <si>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</si>
  <si>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</si>
  <si>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</si>
  <si>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</si>
  <si>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</si>
  <si>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</si>
  <si>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</si>
  <si>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</si>
  <si>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</si>
  <si>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</si>
  <si>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</si>
  <si>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</si>
  <si>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</si>
  <si>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</si>
  <si>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</si>
  <si>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</si>
  <si>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</si>
  <si>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</si>
  <si>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</si>
  <si>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</si>
  <si>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</si>
  <si>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</si>
  <si>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</si>
  <si>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</si>
  <si>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</si>
  <si>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</si>
  <si>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</si>
  <si>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</si>
  <si>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</si>
  <si>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</si>
  <si>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</si>
  <si>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</si>
  <si>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</si>
  <si>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</si>
  <si>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</si>
  <si>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</si>
  <si>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</si>
  <si>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</si>
  <si>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</si>
  <si>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</si>
  <si>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</si>
  <si>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</si>
  <si>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</si>
  <si>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</si>
  <si>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</si>
  <si>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</si>
  <si>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</si>
  <si>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</si>
  <si>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</si>
  <si>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</si>
  <si>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</si>
  <si>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</si>
  <si>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</si>
  <si>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</si>
  <si>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</si>
  <si>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</si>
  <si>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</si>
  <si>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</si>
  <si>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</si>
  <si>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</si>
  <si>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</si>
  <si>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</si>
  <si>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</si>
  <si>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</si>
  <si>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</si>
  <si>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</si>
  <si>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</si>
  <si>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</si>
  <si>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</si>
  <si>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</si>
  <si>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</si>
  <si>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</si>
  <si>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</si>
  <si>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</si>
  <si>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</si>
  <si>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</si>
  <si>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</si>
  <si>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</si>
  <si>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</si>
  <si>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</si>
  <si>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</si>
  <si>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</si>
  <si>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</si>
  <si>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</si>
  <si>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</si>
  <si>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</si>
  <si>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</si>
  <si>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</si>
  <si>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</si>
  <si>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</si>
  <si>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</si>
  <si>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</si>
  <si>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</si>
  <si>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</si>
  <si>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</si>
  <si>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</si>
  <si>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</si>
  <si>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</si>
  <si>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</si>
  <si>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</si>
  <si>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</si>
  <si>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</si>
  <si>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</si>
  <si>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</si>
  <si>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</si>
  <si>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</si>
  <si>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</si>
  <si>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</si>
  <si>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</si>
  <si>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</si>
  <si>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</si>
  <si>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</si>
  <si>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</si>
  <si>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</si>
  <si>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</si>
  <si>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</si>
  <si>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</si>
  <si>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</si>
  <si>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</si>
  <si>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</si>
  <si>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</si>
  <si>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</si>
  <si>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</si>
  <si>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</si>
  <si>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</si>
  <si>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</si>
  <si>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</si>
  <si>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</si>
  <si>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</si>
  <si>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</si>
  <si>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</si>
  <si>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</si>
  <si>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</si>
  <si>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</si>
  <si>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</si>
  <si>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</si>
  <si>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</si>
  <si>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</si>
  <si>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</si>
  <si>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</si>
  <si>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</si>
  <si>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</si>
  <si>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</si>
  <si>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</si>
  <si>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</si>
  <si>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</si>
  <si>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</si>
  <si>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</si>
  <si>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</si>
  <si>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</si>
  <si>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</si>
  <si>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</si>
  <si>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</si>
  <si>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</si>
  <si>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</si>
  <si>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</si>
  <si>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</si>
  <si>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</si>
  <si>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</si>
  <si>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</si>
  <si>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</si>
  <si>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</si>
  <si>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</si>
  <si>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</si>
  <si>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</si>
  <si>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</si>
  <si>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</si>
  <si>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</si>
  <si>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</si>
  <si>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</si>
  <si>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</si>
  <si>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</si>
  <si>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</si>
  <si>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</si>
  <si>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</si>
  <si>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</si>
  <si>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</si>
  <si>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</si>
  <si>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</si>
  <si>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</si>
  <si>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</si>
  <si>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</si>
  <si>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</si>
  <si>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</si>
  <si>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</si>
  <si>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</si>
  <si>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</si>
  <si>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</si>
  <si>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</si>
  <si>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</si>
  <si>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</si>
  <si>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</si>
  <si>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</si>
  <si>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</si>
  <si>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</si>
  <si>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</si>
  <si>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</si>
  <si>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</si>
  <si>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</si>
  <si>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</si>
  <si>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</si>
  <si>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</si>
  <si>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</si>
  <si>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</si>
  <si>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</si>
  <si>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</si>
  <si>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</si>
  <si>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</si>
  <si>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</si>
  <si>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</si>
  <si>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</si>
  <si>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</si>
  <si>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</si>
  <si>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</si>
  <si>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</si>
  <si>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</si>
  <si>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</si>
  <si>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</si>
  <si>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</si>
  <si>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</si>
  <si>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</si>
  <si>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</si>
  <si>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</si>
  <si>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</si>
  <si>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</si>
  <si>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</si>
  <si>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</si>
  <si>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</si>
  <si>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</si>
  <si>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</si>
  <si>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</si>
  <si>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</si>
  <si>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</si>
  <si>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</si>
  <si>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</si>
  <si>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</si>
  <si>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</si>
  <si>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</si>
  <si>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</si>
  <si>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</si>
  <si>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</si>
  <si>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</si>
  <si>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</si>
  <si>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</si>
  <si>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</si>
  <si>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</si>
  <si>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</si>
  <si>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</si>
  <si>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</si>
  <si>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</si>
  <si>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</si>
  <si>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</si>
  <si>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</si>
  <si>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</si>
  <si>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</si>
  <si>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</si>
  <si>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</si>
  <si>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</si>
  <si>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</si>
  <si>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</si>
  <si>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</si>
  <si>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</si>
  <si>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</si>
  <si>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</si>
  <si>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</si>
  <si>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</si>
  <si>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</si>
  <si>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</si>
  <si>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</si>
  <si>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</si>
  <si>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</si>
  <si>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</si>
  <si>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</si>
  <si>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</si>
  <si>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</si>
  <si>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</si>
  <si>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</si>
  <si>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</si>
  <si>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</si>
  <si>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</si>
  <si>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</si>
  <si>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</si>
  <si>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</si>
  <si>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</si>
  <si>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</si>
  <si>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</si>
  <si>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</si>
  <si>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</si>
  <si>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</si>
  <si>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</si>
  <si>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</si>
  <si>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</si>
  <si>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</si>
  <si>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</si>
  <si>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</si>
  <si>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</si>
  <si>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</si>
  <si>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</si>
  <si>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</si>
  <si>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</si>
  <si>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</si>
  <si>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</si>
  <si>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</si>
  <si>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</si>
  <si>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</si>
  <si>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</si>
  <si>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</si>
  <si>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</si>
  <si>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</si>
  <si>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</si>
  <si>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</si>
  <si>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</si>
  <si>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</si>
  <si>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</si>
  <si>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</si>
  <si>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</si>
  <si>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</si>
  <si>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</si>
  <si>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</si>
  <si>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</si>
  <si>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</si>
  <si>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</si>
  <si>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</si>
  <si>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</si>
  <si>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</si>
  <si>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</si>
  <si>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</si>
  <si>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</si>
  <si>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</si>
  <si>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</si>
  <si>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</si>
  <si>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</si>
  <si>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</si>
  <si>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</si>
  <si>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</si>
  <si>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</si>
  <si>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</si>
  <si>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</si>
  <si>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</si>
  <si>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</si>
  <si>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</si>
  <si>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</si>
  <si>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</si>
  <si>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</si>
  <si>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</si>
  <si>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</si>
  <si>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</si>
  <si>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</si>
  <si>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</si>
  <si>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</si>
  <si>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</si>
  <si>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</si>
  <si>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</si>
  <si>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</si>
  <si>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</si>
  <si>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</si>
  <si>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</si>
  <si>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</si>
  <si>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</si>
  <si>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</si>
  <si>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</si>
  <si>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</si>
  <si>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</si>
  <si>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</si>
  <si>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</si>
  <si>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</si>
  <si>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</si>
  <si>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</si>
  <si>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</si>
  <si>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</si>
  <si>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</si>
  <si>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</si>
  <si>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</si>
  <si>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</si>
  <si>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</si>
  <si>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</si>
  <si>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</si>
  <si>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</si>
  <si>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</si>
  <si>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</si>
  <si>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</si>
  <si>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</si>
  <si>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</si>
  <si>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</si>
  <si>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</si>
  <si>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</si>
  <si>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</si>
  <si>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</si>
  <si>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</si>
  <si>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</si>
  <si>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</si>
  <si>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</si>
  <si>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</si>
  <si>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</si>
  <si>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</si>
  <si>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</si>
  <si>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</si>
  <si>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</si>
  <si>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</si>
  <si>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</si>
  <si>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</si>
  <si>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</si>
  <si>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</si>
  <si>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</si>
  <si>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</si>
  <si>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</si>
  <si>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</si>
  <si>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</si>
  <si>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</si>
  <si>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</si>
  <si>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</si>
  <si>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</si>
  <si>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</si>
  <si>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</si>
  <si>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</si>
  <si>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</si>
  <si>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</si>
  <si>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</si>
  <si>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</si>
  <si>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</si>
  <si>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</si>
  <si>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</si>
  <si>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</si>
  <si>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</si>
  <si>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</si>
  <si>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</si>
  <si>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</si>
  <si>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</si>
  <si>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</si>
  <si>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</si>
  <si>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</si>
  <si>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</si>
  <si>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</si>
  <si>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</si>
  <si>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</si>
  <si>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</si>
  <si>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</si>
  <si>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</si>
  <si>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</si>
  <si>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</si>
  <si>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</si>
  <si>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</si>
  <si>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</si>
  <si>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</si>
  <si>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</si>
  <si>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</si>
  <si>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</si>
  <si>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</si>
  <si>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</si>
  <si>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</si>
  <si>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</si>
  <si>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</si>
  <si>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</si>
  <si>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</si>
  <si>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</si>
  <si>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</si>
  <si>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</si>
  <si>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</si>
  <si>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</si>
  <si>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</si>
  <si>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</si>
  <si>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</si>
  <si>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</si>
  <si>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</si>
  <si>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</si>
  <si>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</si>
  <si>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</si>
  <si>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</si>
  <si>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</si>
  <si>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</si>
  <si>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</si>
  <si>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</si>
  <si>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</si>
  <si>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</si>
  <si>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</si>
  <si>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</si>
  <si>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</si>
  <si>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</si>
  <si>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</si>
  <si>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</si>
  <si>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</si>
  <si>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</si>
  <si>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</si>
  <si>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</si>
  <si>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</si>
  <si>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</si>
  <si>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</si>
  <si>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</si>
  <si>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</si>
  <si>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</si>
  <si>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</si>
  <si>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</si>
  <si>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</si>
  <si>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</si>
  <si>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</si>
  <si>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</si>
  <si>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</si>
  <si>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</si>
  <si>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</si>
  <si>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</si>
  <si>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</si>
  <si>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</si>
  <si>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</si>
  <si>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</si>
  <si>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</si>
  <si>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</si>
  <si>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</si>
  <si>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</si>
  <si>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</si>
  <si>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</si>
  <si>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</si>
  <si>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</si>
  <si>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</si>
  <si>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</si>
  <si>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</si>
  <si>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</si>
  <si>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</si>
  <si>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</si>
  <si>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</si>
  <si>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</si>
  <si>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</si>
  <si>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</si>
  <si>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</si>
  <si>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</si>
  <si>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</si>
  <si>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</si>
  <si>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</si>
  <si>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</si>
  <si>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</si>
  <si>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</si>
  <si>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</si>
  <si>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</si>
  <si>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</si>
  <si>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</si>
  <si>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</si>
  <si>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</si>
  <si>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</si>
  <si>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</si>
  <si>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</si>
  <si>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</si>
  <si>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</si>
  <si>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</si>
  <si>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</si>
  <si>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</si>
  <si>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</si>
  <si>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</si>
  <si>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</si>
  <si>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</si>
  <si>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</si>
  <si>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</si>
  <si>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</si>
  <si>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</si>
  <si>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</si>
  <si>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</si>
  <si>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</si>
  <si>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</si>
  <si>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</si>
  <si>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</si>
  <si>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</si>
  <si>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</si>
  <si>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</si>
  <si>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</si>
  <si>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</si>
  <si>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</si>
  <si>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</si>
  <si>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</si>
  <si>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</si>
  <si>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</si>
  <si>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</si>
  <si>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</si>
  <si>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</si>
  <si>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</si>
  <si>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</si>
  <si>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</si>
  <si>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</si>
  <si>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</si>
  <si>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</si>
  <si>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</si>
  <si>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</si>
  <si>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</si>
  <si>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</si>
  <si>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</si>
  <si>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</si>
  <si>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</si>
  <si>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</si>
  <si>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</si>
  <si>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</si>
  <si>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</si>
  <si>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</si>
  <si>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</si>
  <si>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</si>
  <si>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</si>
  <si>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</si>
  <si>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</si>
  <si>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</si>
  <si>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</si>
  <si>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</si>
  <si>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</si>
  <si>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</si>
  <si>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</si>
  <si>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</si>
  <si>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</si>
  <si>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</si>
  <si>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</si>
  <si>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</si>
  <si>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</si>
  <si>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</si>
  <si>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</si>
  <si>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</si>
  <si>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</si>
  <si>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</si>
  <si>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</si>
  <si>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</si>
  <si>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</si>
  <si>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</si>
  <si>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</si>
  <si>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</si>
  <si>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</si>
  <si>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</si>
  <si>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</si>
  <si>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</si>
  <si>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</si>
  <si>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</si>
  <si>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</si>
  <si>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</si>
  <si>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</si>
  <si>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</si>
  <si>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</si>
  <si>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</si>
  <si>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</si>
  <si>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</si>
  <si>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</si>
  <si>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</si>
  <si>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</si>
  <si>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</si>
  <si>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</si>
  <si>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</si>
  <si>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</si>
  <si>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</si>
  <si>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</si>
  <si>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</si>
  <si>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</si>
  <si>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</si>
  <si>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</si>
  <si>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</si>
  <si>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</si>
  <si>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</si>
  <si>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</si>
  <si>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</si>
  <si>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</si>
  <si>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</si>
  <si>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</si>
  <si>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</si>
  <si>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</si>
  <si>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</si>
  <si>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</si>
  <si>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</si>
  <si>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</si>
  <si>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</si>
  <si>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</si>
  <si>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</si>
  <si>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</si>
  <si>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</si>
  <si>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</si>
  <si>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</si>
  <si>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</si>
  <si>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</si>
  <si>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</si>
  <si>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</si>
  <si>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</si>
  <si>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</si>
  <si>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</si>
  <si>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</si>
  <si>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</si>
  <si>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</si>
  <si>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</si>
  <si>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</si>
  <si>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</si>
  <si>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</si>
  <si>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</si>
  <si>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</si>
  <si>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</si>
  <si>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</si>
  <si>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</si>
  <si>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</si>
  <si>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</si>
  <si>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</si>
  <si>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</si>
  <si>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</si>
  <si>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</si>
  <si>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</si>
  <si>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</si>
  <si>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</si>
  <si>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</si>
  <si>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</si>
  <si>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</si>
  <si>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</si>
  <si>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</si>
  <si>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</si>
  <si>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</si>
  <si>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</si>
  <si>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</si>
  <si>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</si>
  <si>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</si>
  <si>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</si>
  <si>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</si>
  <si>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</si>
  <si>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</si>
  <si>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</si>
  <si>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</si>
  <si>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</si>
  <si>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</si>
  <si>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</si>
  <si>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</si>
  <si>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</si>
  <si>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</si>
  <si>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</si>
  <si>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</si>
  <si>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</si>
  <si>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</si>
  <si>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</si>
  <si>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</si>
  <si>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</si>
  <si>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</si>
  <si>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</si>
  <si>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</si>
  <si>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</si>
  <si>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</si>
  <si>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</si>
  <si>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</si>
  <si>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</si>
  <si>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</si>
  <si>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</si>
  <si>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</si>
  <si>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</si>
  <si>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</si>
  <si>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</si>
  <si>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</si>
  <si>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</si>
  <si>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</si>
  <si>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</si>
  <si>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</si>
  <si>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</si>
  <si>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</si>
  <si>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</si>
  <si>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</si>
  <si>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</si>
  <si>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</si>
  <si>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</si>
  <si>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</si>
  <si>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</si>
  <si>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</si>
  <si>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</si>
  <si>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</si>
  <si>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</si>
  <si>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</si>
  <si>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</si>
  <si>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</si>
  <si>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</si>
  <si>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</si>
  <si>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</si>
  <si>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</si>
  <si>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</si>
  <si>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</si>
  <si>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</si>
  <si>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</si>
  <si>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</si>
  <si>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</si>
  <si>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</si>
  <si>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</si>
  <si>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</si>
  <si>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</si>
  <si>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</si>
  <si>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</si>
  <si>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</si>
  <si>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</si>
  <si>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</si>
  <si>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</si>
  <si>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</si>
  <si>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</si>
  <si>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</si>
  <si>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</si>
  <si>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</si>
  <si>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</si>
  <si>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</si>
  <si>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</si>
  <si>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</si>
  <si>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</si>
  <si>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</si>
  <si>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</si>
  <si>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</si>
  <si>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</si>
  <si>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</si>
  <si>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</si>
  <si>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</si>
  <si>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</si>
  <si>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</si>
  <si>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</si>
  <si>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</si>
  <si>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</si>
  <si>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</si>
  <si>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</si>
  <si>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</si>
  <si>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</si>
  <si>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</si>
  <si>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</si>
  <si>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</si>
  <si>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</si>
  <si>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</si>
  <si>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</si>
  <si>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</si>
  <si>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</si>
  <si>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</si>
  <si>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</si>
  <si>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</si>
  <si>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</si>
  <si>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</si>
  <si>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</si>
  <si>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</si>
  <si>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</si>
  <si>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</si>
  <si>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</si>
  <si>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</si>
  <si>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</si>
  <si>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</si>
  <si>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</si>
  <si>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</si>
  <si>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</si>
  <si>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</si>
  <si>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</si>
  <si>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</si>
  <si>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</si>
  <si>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</si>
  <si>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</si>
  <si>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</si>
  <si>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</si>
  <si>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</si>
  <si>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</si>
  <si>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</si>
  <si>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</si>
  <si>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</si>
  <si>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</si>
  <si>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</si>
  <si>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</si>
  <si>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</si>
  <si>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</si>
  <si>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</si>
  <si>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</si>
  <si>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</si>
  <si>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</si>
  <si>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</si>
  <si>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</si>
  <si>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</si>
  <si>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</si>
  <si>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</si>
  <si>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</si>
  <si>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</si>
  <si>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</si>
  <si>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</si>
  <si>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</si>
  <si>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</si>
  <si>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</si>
  <si>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</si>
  <si>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</si>
  <si>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</si>
  <si>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</si>
  <si>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</si>
  <si>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</si>
  <si>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</si>
  <si>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</si>
  <si>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</si>
  <si>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</si>
  <si>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</si>
  <si>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</si>
  <si>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</si>
  <si>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</si>
  <si>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</si>
  <si>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</si>
  <si>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</si>
  <si>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</si>
  <si>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</si>
  <si>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</si>
  <si>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</si>
  <si>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</si>
  <si>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</si>
  <si>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</si>
  <si>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</si>
  <si>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</si>
  <si>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</si>
  <si>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</si>
  <si>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</si>
  <si>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</si>
  <si>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</si>
  <si>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</si>
  <si>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</si>
  <si>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</si>
  <si>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</si>
  <si>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</si>
  <si>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</si>
  <si>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</si>
  <si>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</si>
  <si>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</si>
  <si>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</si>
  <si>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</si>
  <si>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</si>
  <si>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</si>
  <si>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</si>
  <si>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</si>
  <si>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</si>
  <si>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</si>
  <si>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</si>
  <si>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</si>
  <si>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</si>
  <si>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</si>
  <si>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</si>
  <si>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</si>
  <si>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</si>
  <si>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</si>
  <si>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</si>
  <si>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</si>
  <si>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</si>
  <si>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</si>
  <si>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</si>
  <si>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</si>
  <si>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</si>
  <si>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</si>
  <si>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</si>
  <si>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</si>
  <si>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</si>
  <si>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</si>
  <si>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</si>
  <si>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</si>
  <si>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</si>
  <si>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</si>
  <si>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</si>
  <si>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</si>
  <si>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</si>
  <si>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</si>
  <si>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</si>
  <si>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</si>
  <si>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</si>
  <si>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</si>
  <si>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</si>
  <si>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</si>
  <si>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</si>
  <si>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</si>
  <si>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</si>
  <si>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</si>
  <si>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</si>
  <si>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</si>
  <si>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</si>
  <si>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</si>
  <si>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</si>
  <si>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</si>
  <si>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</si>
  <si>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</si>
  <si>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</si>
  <si>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</si>
  <si>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</si>
  <si>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</si>
  <si>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</si>
  <si>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</si>
  <si>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</si>
  <si>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</si>
  <si>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</si>
  <si>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</si>
  <si>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</si>
  <si>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</si>
  <si>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</si>
  <si>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</si>
  <si>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</si>
  <si>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</si>
  <si>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</si>
  <si>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</si>
  <si>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</si>
  <si>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</si>
  <si>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</si>
  <si>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</si>
  <si>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</si>
  <si>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</si>
  <si>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</si>
  <si>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</si>
  <si>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</si>
  <si>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</si>
  <si>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</si>
  <si>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</si>
  <si>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</si>
  <si>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</si>
  <si>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</si>
  <si>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</si>
  <si>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</si>
  <si>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</si>
  <si>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</si>
  <si>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</si>
  <si>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</si>
  <si>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</si>
  <si>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</si>
  <si>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</si>
  <si>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</si>
  <si>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</si>
  <si>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</si>
  <si>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</si>
  <si>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</si>
  <si>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</si>
  <si>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</si>
  <si>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</si>
  <si>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</si>
  <si>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</si>
  <si>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</si>
  <si>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</si>
  <si>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</si>
  <si>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</si>
  <si>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</si>
  <si>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</si>
  <si>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</si>
  <si>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</si>
  <si>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</si>
  <si>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</si>
  <si>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</si>
  <si>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</si>
  <si>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</si>
  <si>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</si>
  <si>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</si>
  <si>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</si>
  <si>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</si>
  <si>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</si>
  <si>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</si>
  <si>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</si>
  <si>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</si>
  <si>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</si>
  <si>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</si>
  <si>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</si>
  <si>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</si>
  <si>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</si>
  <si>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</si>
  <si>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</si>
  <si>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</si>
  <si>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</si>
  <si>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</si>
  <si>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</si>
  <si>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</si>
  <si>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</si>
  <si>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</si>
  <si>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</si>
  <si>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</si>
  <si>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</si>
  <si>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</si>
  <si>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</si>
  <si>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</si>
  <si>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</si>
  <si>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</si>
  <si>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</si>
  <si>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</si>
  <si>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</si>
  <si>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</si>
  <si>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</si>
  <si>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</si>
  <si>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</si>
  <si>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</si>
  <si>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</si>
  <si>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</si>
  <si>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</si>
  <si>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</si>
  <si>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</si>
  <si>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</si>
  <si>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</si>
  <si>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</si>
  <si>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</si>
  <si>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</si>
  <si>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</si>
  <si>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</si>
  <si>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</si>
  <si>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</si>
  <si>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</si>
  <si>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</si>
  <si>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</si>
  <si>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</si>
  <si>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</si>
  <si>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</si>
  <si>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</si>
  <si>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</si>
  <si>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</si>
  <si>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</si>
  <si>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</si>
  <si>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</si>
  <si>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</si>
  <si>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</si>
  <si>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</si>
  <si>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</si>
  <si>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</si>
  <si>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</si>
  <si>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</si>
  <si>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</si>
  <si>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</si>
  <si>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</si>
  <si>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</si>
  <si>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</si>
  <si>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</si>
  <si>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</si>
  <si>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</si>
  <si>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</si>
  <si>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</si>
  <si>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</si>
  <si>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</si>
  <si>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</si>
  <si>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</si>
  <si>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</si>
  <si>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</si>
  <si>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</si>
  <si>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</si>
  <si>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</si>
  <si>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</si>
  <si>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</si>
  <si>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</si>
  <si>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</si>
  <si>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</si>
  <si>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</si>
  <si>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</si>
  <si>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</si>
  <si>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</si>
  <si>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</si>
  <si>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</si>
  <si>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</si>
  <si>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</si>
  <si>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</si>
  <si>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</si>
  <si>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</si>
  <si>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</si>
  <si>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</si>
  <si>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</si>
  <si>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</si>
  <si>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</si>
  <si>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</si>
  <si>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</si>
  <si>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</si>
  <si>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</si>
  <si>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</si>
  <si>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</si>
  <si>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</si>
  <si>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</si>
  <si>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</si>
  <si>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</si>
  <si>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</si>
  <si>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</si>
  <si>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</si>
  <si>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</si>
  <si>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</si>
  <si>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</si>
  <si>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</si>
  <si>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</si>
  <si>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</si>
  <si>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</si>
  <si>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</si>
  <si>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</si>
  <si>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</si>
  <si>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</si>
  <si>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</si>
  <si>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</si>
  <si>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</si>
  <si>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</si>
  <si>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</si>
  <si>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</si>
  <si>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</si>
  <si>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</si>
  <si>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</si>
  <si>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</si>
  <si>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</si>
  <si>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</si>
  <si>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</si>
  <si>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</si>
  <si>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</si>
  <si>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</si>
  <si>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</si>
  <si>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</si>
  <si>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</si>
  <si>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</si>
  <si>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</si>
  <si>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</si>
  <si>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</si>
  <si>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</si>
  <si>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</si>
  <si>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</si>
  <si>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</si>
  <si>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</si>
  <si>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</si>
  <si>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</si>
  <si>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</si>
  <si>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</si>
  <si>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</si>
  <si>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</si>
  <si>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</si>
  <si>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</si>
  <si>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</si>
  <si>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</si>
  <si>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</si>
  <si>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</si>
  <si>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</si>
  <si>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</si>
  <si>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</si>
  <si>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</si>
  <si>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</si>
  <si>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</si>
  <si>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</si>
  <si>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</si>
  <si>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</si>
  <si>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</si>
  <si>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</si>
  <si>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</si>
  <si>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</si>
  <si>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</si>
  <si>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</si>
  <si>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</si>
  <si>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</si>
  <si>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</si>
  <si>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</si>
  <si>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</si>
  <si>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</si>
  <si>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</si>
  <si>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</si>
  <si>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</si>
  <si>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</si>
  <si>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</si>
  <si>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</si>
  <si>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</si>
  <si>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</si>
  <si>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</si>
  <si>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</si>
  <si>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</si>
  <si>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</si>
  <si>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</si>
  <si>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</si>
  <si>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</si>
  <si>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</si>
  <si>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</si>
  <si>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</si>
  <si>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</si>
  <si>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</si>
  <si>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</si>
  <si>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</si>
  <si>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</si>
  <si>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</si>
  <si>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</si>
  <si>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</si>
  <si>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</si>
  <si>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</si>
  <si>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</si>
  <si>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</si>
  <si>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</si>
  <si>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</si>
  <si>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</si>
  <si>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</si>
  <si>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</si>
  <si>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</si>
  <si>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</si>
  <si>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</si>
  <si>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</si>
  <si>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</si>
  <si>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</si>
  <si>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</si>
  <si>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</si>
  <si>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</si>
  <si>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</si>
  <si>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</si>
  <si>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</si>
  <si>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</si>
  <si>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</si>
  <si>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</si>
  <si>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</si>
  <si>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</si>
  <si>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</si>
  <si>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</si>
  <si>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</si>
  <si>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</si>
  <si>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</si>
  <si>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</si>
  <si>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</si>
  <si>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</si>
  <si>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</si>
  <si>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</si>
  <si>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</si>
  <si>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</si>
  <si>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</si>
  <si>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</si>
  <si>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</si>
  <si>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</si>
  <si>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</si>
  <si>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</si>
  <si>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</si>
  <si>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</si>
  <si>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</si>
  <si>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</si>
  <si>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</si>
  <si>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</si>
  <si>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</si>
  <si>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</si>
  <si>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</si>
  <si>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</si>
  <si>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</si>
  <si>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</si>
  <si>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</si>
  <si>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</si>
  <si>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</si>
  <si>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</si>
  <si>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</si>
  <si>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</si>
  <si>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</si>
  <si>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</si>
  <si>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</si>
  <si>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</si>
  <si>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</si>
  <si>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</si>
  <si>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</si>
  <si>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</si>
  <si>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</si>
  <si>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</si>
  <si>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</si>
  <si>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</si>
  <si>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</si>
  <si>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</si>
  <si>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</si>
  <si>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</si>
  <si>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</si>
  <si>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</si>
  <si>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</si>
  <si>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</si>
  <si>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</si>
  <si>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</si>
  <si>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</si>
  <si>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</si>
  <si>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</si>
  <si>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</si>
  <si>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</si>
  <si>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</si>
  <si>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</si>
  <si>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</si>
  <si>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</si>
  <si>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</si>
  <si>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</si>
  <si>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</si>
  <si>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</si>
  <si>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</si>
  <si>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</si>
  <si>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</si>
  <si>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</si>
  <si>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</si>
  <si>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</si>
  <si>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</si>
  <si>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</si>
  <si>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</si>
  <si>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</si>
  <si>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</si>
  <si>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</si>
  <si>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</si>
  <si>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</si>
  <si>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</si>
  <si>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</si>
  <si>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</si>
  <si>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</si>
  <si>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</si>
  <si>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</si>
  <si>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</si>
  <si>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</si>
  <si>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</si>
  <si>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</si>
  <si>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</si>
  <si>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</si>
  <si>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</si>
  <si>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</si>
  <si>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</si>
  <si>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</si>
  <si>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</si>
  <si>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</si>
  <si>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</si>
  <si>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</si>
  <si>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</si>
  <si>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</si>
  <si>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</si>
  <si>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</si>
  <si>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</si>
  <si>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</si>
  <si>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</si>
  <si>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</si>
  <si>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</si>
  <si>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</si>
  <si>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</si>
  <si>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</si>
  <si>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</si>
  <si>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</si>
  <si>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</si>
  <si>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</si>
  <si>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</si>
  <si>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</si>
  <si>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</si>
  <si>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</si>
  <si>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</si>
  <si>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</si>
  <si>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</si>
  <si>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</si>
  <si>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</si>
  <si>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</si>
  <si>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</si>
  <si>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</si>
  <si>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</si>
  <si>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</si>
  <si>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</si>
  <si>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</si>
  <si>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</si>
  <si>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</si>
  <si>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</si>
  <si>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</si>
  <si>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</si>
  <si>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</si>
  <si>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</si>
  <si>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</si>
  <si>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</si>
  <si>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</si>
  <si>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</si>
  <si>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</si>
  <si>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</si>
  <si>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</si>
  <si>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</si>
  <si>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</si>
  <si>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</si>
  <si>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</si>
  <si>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</si>
  <si>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</si>
  <si>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</si>
  <si>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</si>
  <si>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</si>
  <si>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</si>
  <si>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</si>
  <si>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</si>
  <si>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</si>
  <si>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</si>
  <si>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</si>
  <si>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</si>
  <si>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</si>
  <si>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</si>
  <si>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</si>
  <si>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</si>
  <si>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</si>
  <si>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</si>
  <si>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</si>
  <si>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</si>
  <si>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</si>
  <si>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</si>
  <si>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</si>
  <si>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</si>
  <si>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</si>
  <si>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</si>
  <si>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</si>
  <si>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</si>
  <si>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</si>
  <si>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</si>
  <si>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</si>
  <si>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</si>
  <si>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</si>
  <si>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</si>
  <si>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</si>
  <si>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</si>
  <si>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</si>
  <si>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</si>
  <si>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</si>
  <si>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</si>
  <si>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</si>
  <si>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</si>
  <si>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</si>
  <si>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</si>
  <si>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</si>
  <si>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</si>
  <si>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</si>
  <si>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</si>
  <si>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</si>
  <si>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</si>
  <si>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</si>
  <si>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</si>
  <si>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</si>
  <si>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</si>
  <si>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</si>
  <si>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</si>
  <si>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</si>
  <si>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</si>
  <si>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</si>
  <si>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</si>
  <si>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</si>
  <si>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</si>
  <si>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</si>
  <si>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</si>
  <si>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</si>
  <si>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</si>
  <si>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</si>
  <si>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</si>
  <si>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</si>
  <si>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</si>
  <si>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</si>
  <si>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</si>
  <si>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</si>
  <si>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</si>
  <si>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</si>
  <si>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</si>
  <si>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</si>
  <si>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</si>
  <si>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</si>
  <si>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</si>
  <si>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</si>
  <si>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</si>
  <si>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</si>
  <si>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</si>
  <si>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</si>
  <si>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</si>
  <si>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</si>
  <si>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</si>
  <si>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</si>
  <si>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</si>
  <si>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</si>
  <si>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</si>
  <si>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</si>
  <si>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</si>
  <si>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</si>
  <si>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</si>
  <si>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</si>
  <si>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</si>
  <si>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</si>
  <si>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</si>
  <si>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</si>
  <si>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</si>
  <si>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</si>
  <si>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</si>
  <si>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</si>
  <si>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</si>
  <si>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</si>
  <si>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</si>
  <si>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</si>
  <si>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</si>
  <si>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</si>
  <si>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</si>
  <si>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</si>
  <si>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</si>
  <si>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</si>
  <si>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</si>
  <si>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</si>
  <si>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</si>
  <si>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</si>
  <si>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</si>
  <si>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</si>
  <si>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</si>
  <si>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</si>
  <si>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</si>
  <si>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</si>
  <si>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</si>
  <si>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</si>
  <si>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</si>
  <si>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</si>
  <si>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</si>
  <si>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</si>
  <si>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</si>
  <si>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</si>
  <si>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</si>
  <si>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</si>
  <si>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</si>
  <si>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</si>
  <si>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</si>
  <si>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</si>
  <si>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</si>
  <si>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</si>
  <si>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</si>
  <si>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</si>
  <si>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</si>
  <si>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</si>
  <si>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</si>
  <si>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</si>
  <si>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</si>
  <si>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</si>
  <si>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</si>
  <si>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</si>
  <si>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</si>
  <si>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</si>
  <si>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</si>
  <si>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</si>
  <si>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</si>
  <si>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</si>
  <si>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</si>
  <si>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</si>
  <si>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</si>
  <si>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</si>
  <si>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</si>
  <si>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</si>
  <si>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</si>
  <si>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</si>
  <si>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</si>
  <si>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</si>
  <si>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</si>
  <si>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</si>
  <si>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</si>
  <si>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</si>
  <si>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</si>
  <si>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</si>
  <si>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</si>
  <si>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</si>
  <si>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</si>
  <si>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</si>
  <si>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</si>
  <si>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</si>
  <si>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</si>
  <si>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</si>
  <si>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</si>
  <si>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</si>
  <si>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</si>
  <si>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</si>
  <si>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</si>
  <si>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</si>
  <si>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</si>
  <si>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</si>
  <si>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</si>
  <si>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</si>
  <si>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</si>
  <si>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</si>
  <si>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</si>
  <si>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</si>
  <si>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</si>
  <si>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</si>
  <si>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</si>
  <si>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</si>
  <si>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</si>
  <si>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</si>
  <si>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</si>
  <si>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</si>
  <si>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</si>
  <si>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</si>
  <si>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</si>
  <si>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</si>
  <si>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</si>
  <si>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</si>
  <si>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</si>
  <si>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</si>
  <si>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</si>
  <si>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</si>
  <si>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</si>
  <si>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</si>
  <si>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</si>
  <si>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</si>
  <si>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</si>
  <si>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</si>
  <si>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</si>
  <si>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</si>
  <si>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</si>
  <si>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</si>
  <si>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</si>
  <si>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</si>
  <si>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</si>
  <si>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</si>
  <si>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</si>
  <si>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</si>
  <si>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</si>
  <si>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</si>
  <si>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</si>
  <si>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</si>
  <si>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</si>
  <si>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</si>
  <si>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</si>
  <si>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</si>
  <si>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</si>
  <si>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</si>
  <si>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</si>
  <si>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</si>
  <si>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</si>
  <si>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</si>
  <si>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</si>
  <si>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</si>
  <si>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</si>
  <si>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</si>
  <si>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</si>
  <si>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</si>
  <si>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</si>
  <si>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</si>
  <si>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</si>
  <si>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</si>
  <si>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</si>
  <si>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</si>
  <si>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</si>
  <si>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</si>
  <si>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</si>
  <si>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</si>
  <si>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</si>
  <si>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</si>
  <si>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</si>
  <si>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</si>
  <si>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</si>
  <si>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</si>
  <si>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</si>
  <si>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</si>
  <si>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</si>
  <si>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</si>
  <si>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</si>
  <si>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</si>
  <si>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</si>
  <si>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</si>
  <si>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</si>
  <si>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</si>
  <si>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</si>
  <si>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</si>
  <si>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</si>
  <si>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</si>
  <si>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</si>
  <si>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</si>
  <si>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</si>
  <si>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</si>
  <si>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</si>
  <si>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</si>
  <si>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</si>
  <si>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</si>
  <si>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</si>
  <si>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</si>
  <si>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</si>
  <si>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</si>
  <si>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</si>
  <si>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</si>
  <si>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</si>
  <si>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</si>
  <si>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</si>
  <si>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</si>
  <si>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</si>
  <si>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</si>
  <si>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</si>
  <si>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</si>
  <si>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</si>
  <si>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</si>
  <si>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</si>
  <si>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</si>
  <si>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</si>
  <si>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</si>
  <si>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</si>
  <si>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</si>
  <si>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</si>
  <si>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</si>
  <si>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</si>
  <si>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</si>
  <si>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</si>
  <si>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</si>
  <si>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</si>
  <si>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</si>
  <si>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</si>
  <si>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</si>
  <si>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</si>
  <si>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</si>
  <si>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</si>
  <si>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</si>
  <si>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</si>
  <si>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</si>
  <si>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</si>
  <si>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</si>
  <si>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</si>
  <si>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</si>
  <si>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</si>
  <si>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</si>
  <si>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</si>
  <si>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</si>
  <si>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</si>
  <si>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</si>
  <si>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</si>
  <si>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</si>
  <si>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</si>
  <si>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</si>
  <si>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</si>
  <si>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</si>
  <si>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</si>
  <si>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</si>
  <si>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</si>
  <si>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</si>
  <si>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</si>
  <si>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</si>
  <si>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</si>
  <si>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</si>
  <si>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</si>
  <si>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</si>
  <si>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</si>
  <si>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</si>
  <si>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</si>
  <si>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</si>
  <si>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</si>
  <si>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</si>
  <si>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</si>
  <si>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</si>
  <si>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</si>
  <si>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</si>
  <si>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</si>
  <si>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</si>
  <si>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</si>
  <si>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</si>
  <si>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</si>
  <si>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</si>
  <si>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</si>
  <si>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</si>
  <si>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</si>
  <si>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</si>
  <si>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</si>
  <si>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</si>
  <si>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</si>
  <si>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</si>
  <si>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</si>
  <si>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</si>
  <si>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</si>
  <si>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</si>
  <si>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</si>
  <si>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</si>
  <si>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</si>
  <si>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</si>
  <si>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</si>
  <si>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</si>
  <si>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</si>
  <si>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</si>
  <si>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</si>
  <si>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</si>
  <si>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</si>
  <si>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</si>
  <si>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</si>
  <si>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</si>
  <si>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</si>
  <si>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</si>
  <si>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</si>
  <si>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</si>
  <si>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</si>
  <si>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</si>
  <si>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</si>
  <si>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</si>
  <si>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</si>
  <si>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</si>
  <si>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</si>
  <si>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</si>
  <si>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</si>
  <si>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</si>
  <si>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</si>
  <si>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</si>
  <si>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</si>
  <si>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</si>
  <si>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</si>
  <si>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</si>
  <si>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</si>
  <si>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</si>
  <si>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</si>
  <si>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</si>
  <si>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</si>
  <si>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</si>
  <si>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</si>
  <si>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</si>
  <si>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</si>
  <si>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</si>
  <si>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</si>
  <si>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</si>
  <si>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</si>
  <si>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</si>
  <si>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</si>
  <si>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</si>
  <si>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</si>
  <si>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</si>
  <si>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</si>
  <si>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</si>
  <si>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</si>
  <si>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</si>
  <si>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</si>
  <si>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</si>
  <si>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</si>
  <si>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</si>
  <si>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</si>
  <si>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</si>
  <si>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</si>
  <si>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</si>
  <si>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</si>
  <si>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</si>
  <si>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</si>
  <si>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</si>
  <si>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</si>
  <si>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</si>
  <si>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</si>
  <si>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</si>
  <si>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</si>
  <si>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</si>
  <si>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</si>
  <si>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</si>
  <si>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</si>
  <si>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</si>
  <si>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</si>
  <si>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</si>
  <si>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</si>
  <si>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</si>
  <si>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</si>
  <si>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</si>
  <si>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</si>
  <si>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</si>
  <si>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</si>
  <si>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</si>
  <si>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</si>
  <si>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</si>
  <si>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</si>
  <si>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</si>
  <si>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</si>
  <si>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</si>
  <si>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</si>
  <si>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</si>
  <si>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</si>
  <si>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</si>
  <si>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</si>
  <si>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</si>
  <si>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</si>
  <si>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</si>
  <si>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</si>
  <si>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</si>
  <si>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</si>
  <si>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</si>
  <si>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</si>
  <si>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</si>
  <si>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</si>
  <si>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</si>
  <si>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</si>
  <si>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</si>
  <si>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</si>
  <si>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</si>
  <si>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</si>
  <si>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</si>
  <si>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</si>
  <si>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</si>
  <si>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</si>
  <si>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</si>
  <si>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</si>
  <si>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</si>
  <si>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</si>
  <si>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</si>
  <si>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</si>
  <si>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</si>
  <si>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</si>
  <si>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</si>
  <si>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</si>
  <si>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</si>
  <si>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</si>
  <si>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</si>
  <si>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</si>
  <si>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</si>
  <si>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</si>
  <si>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</si>
  <si>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</si>
  <si>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</si>
  <si>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</si>
  <si>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</si>
  <si>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</si>
  <si>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</si>
  <si>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</si>
  <si>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</si>
  <si>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</si>
  <si>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</si>
  <si>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</si>
  <si>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</si>
  <si>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</si>
  <si>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</si>
  <si>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</si>
  <si>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</si>
  <si>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</si>
  <si>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</si>
  <si>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</si>
  <si>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</si>
  <si>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</si>
  <si>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</si>
  <si>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</si>
  <si>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</si>
  <si>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</si>
  <si>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</si>
  <si>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</si>
  <si>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</si>
  <si>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</si>
  <si>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</si>
  <si>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</si>
  <si>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</si>
  <si>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</si>
  <si>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</si>
  <si>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</si>
  <si>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</si>
  <si>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</si>
  <si>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</si>
  <si>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</si>
  <si>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</si>
  <si>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</si>
  <si>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</si>
  <si>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</si>
  <si>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</si>
  <si>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</si>
  <si>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</si>
  <si>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</si>
  <si>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</si>
  <si>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</si>
  <si>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</si>
  <si>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</si>
  <si>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</si>
  <si>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</si>
  <si>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</si>
  <si>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</si>
  <si>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</si>
  <si>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</si>
  <si>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</si>
  <si>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</si>
  <si>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</si>
  <si>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</si>
  <si>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</si>
  <si>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</si>
  <si>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</si>
  <si>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</si>
  <si>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</si>
  <si>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</si>
  <si>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</si>
  <si>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</si>
  <si>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</si>
  <si>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</si>
  <si>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</si>
  <si>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</si>
  <si>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</si>
  <si>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</si>
  <si>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</si>
  <si>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</si>
  <si>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</si>
  <si>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</si>
  <si>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</si>
  <si>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</si>
  <si>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</si>
  <si>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</si>
  <si>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</si>
  <si>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</si>
  <si>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</si>
  <si>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</si>
  <si>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</si>
  <si>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</si>
  <si>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</si>
  <si>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</si>
  <si>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</si>
  <si>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</si>
  <si>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</si>
  <si>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</si>
  <si>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</si>
  <si>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</si>
  <si>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</si>
  <si>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</si>
  <si>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</si>
  <si>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</si>
  <si>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</si>
  <si>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</si>
  <si>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</si>
  <si>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</si>
  <si>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</si>
  <si>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</si>
  <si>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</si>
  <si>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</si>
  <si>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</si>
  <si>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</si>
  <si>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</si>
  <si>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</si>
  <si>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</si>
  <si>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</si>
  <si>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</si>
  <si>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</si>
  <si>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</si>
  <si>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</si>
  <si>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</si>
  <si>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</si>
  <si>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</si>
  <si>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</si>
  <si>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</si>
  <si>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</si>
  <si>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</si>
  <si>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</si>
  <si>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</si>
  <si>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</si>
  <si>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</si>
  <si>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</si>
  <si>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</si>
  <si>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</si>
  <si>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</si>
  <si>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</si>
  <si>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</si>
  <si>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</si>
  <si>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</si>
  <si>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</si>
  <si>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</si>
  <si>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</si>
  <si>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</si>
  <si>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</si>
  <si>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</si>
  <si>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</si>
  <si>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</si>
  <si>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</si>
  <si>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</si>
  <si>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</si>
  <si>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</si>
  <si>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</si>
  <si>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</si>
  <si>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</si>
  <si>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</si>
  <si>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</si>
  <si>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</si>
  <si>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</si>
  <si>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</si>
  <si>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</si>
  <si>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</si>
  <si>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</si>
  <si>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</si>
  <si>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</si>
  <si>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</si>
  <si>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</si>
  <si>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</si>
  <si>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</si>
  <si>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</si>
  <si>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</si>
  <si>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</si>
  <si>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</si>
  <si>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</si>
  <si>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</si>
  <si>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</si>
  <si>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</si>
  <si>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</si>
  <si>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</si>
  <si>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</si>
  <si>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</si>
  <si>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</si>
  <si>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</si>
  <si>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</si>
  <si>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</si>
  <si>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</si>
  <si>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</si>
  <si>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</si>
  <si>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</si>
  <si>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</si>
  <si>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</si>
  <si>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</si>
  <si>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</si>
  <si>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</si>
  <si>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</si>
  <si>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</si>
  <si>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</si>
  <si>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</si>
  <si>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</si>
  <si>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</si>
  <si>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</si>
  <si>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</si>
  <si>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</si>
  <si>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</si>
  <si>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</si>
  <si>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</si>
  <si>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</si>
  <si>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</si>
  <si>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</si>
  <si>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</si>
  <si>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</si>
  <si>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</si>
  <si>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</si>
  <si>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</si>
  <si>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</si>
  <si>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</si>
  <si>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</si>
  <si>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</si>
  <si>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</si>
  <si>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</si>
  <si>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</si>
  <si>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</si>
  <si>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</si>
  <si>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</si>
  <si>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</si>
  <si>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</si>
  <si>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</si>
  <si>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</si>
  <si>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</si>
  <si>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</si>
  <si>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</si>
  <si>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</si>
  <si>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</si>
  <si>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</si>
  <si>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</si>
  <si>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</si>
  <si>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</si>
  <si>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</si>
  <si>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</si>
  <si>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</si>
  <si>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</si>
  <si>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</si>
  <si>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</si>
  <si>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</si>
  <si>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</si>
  <si>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</si>
  <si>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</si>
  <si>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</si>
  <si>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</si>
  <si>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</si>
  <si>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</si>
  <si>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</si>
  <si>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</si>
  <si>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</si>
  <si>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</si>
  <si>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</si>
  <si>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</si>
  <si>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</si>
  <si>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</si>
  <si>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</si>
  <si>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</si>
  <si>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</si>
  <si>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</si>
  <si>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</si>
  <si>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</si>
  <si>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</si>
  <si>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</si>
  <si>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</si>
  <si>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</si>
  <si>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</si>
  <si>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</si>
  <si>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</si>
  <si>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</si>
  <si>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</si>
  <si>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</si>
  <si>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</si>
  <si>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</si>
  <si>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</si>
  <si>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</si>
  <si>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</si>
  <si>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</si>
  <si>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</si>
  <si>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</si>
  <si>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</si>
  <si>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</si>
  <si>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</si>
  <si>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</si>
  <si>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</si>
  <si>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</si>
  <si>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</si>
  <si>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</si>
  <si>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</si>
  <si>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</si>
  <si>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</si>
  <si>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</si>
  <si>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</si>
  <si>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</si>
  <si>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</si>
  <si>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</si>
  <si>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</si>
  <si>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</si>
  <si>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</si>
  <si>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</si>
  <si>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</si>
  <si>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</si>
  <si>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</si>
  <si>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</si>
  <si>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</si>
  <si>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</si>
  <si>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</si>
  <si>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</si>
  <si>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</si>
  <si>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</si>
  <si>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</si>
  <si>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</si>
  <si>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</si>
  <si>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</si>
  <si>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</si>
  <si>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</si>
  <si>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</si>
  <si>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</si>
  <si>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</si>
  <si>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</si>
  <si>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</si>
  <si>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</si>
  <si>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</si>
  <si>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</si>
  <si>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</si>
  <si>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</si>
  <si>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</si>
  <si>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</si>
  <si>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</si>
  <si>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</si>
  <si>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</si>
  <si>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</si>
  <si>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</si>
  <si>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</si>
  <si>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</si>
  <si>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</si>
  <si>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</si>
  <si>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</si>
  <si>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</si>
  <si>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</si>
  <si>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</si>
  <si>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</si>
  <si>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</si>
  <si>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</si>
  <si>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</si>
  <si>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</si>
  <si>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</si>
  <si>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</si>
  <si>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</si>
  <si>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</si>
  <si>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</si>
  <si>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</si>
  <si>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</si>
  <si>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</si>
  <si>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</si>
  <si>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</si>
  <si>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</si>
  <si>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</si>
  <si>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</si>
  <si>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</si>
  <si>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</si>
  <si>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</si>
  <si>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</si>
  <si>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</si>
  <si>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</si>
  <si>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</si>
  <si>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</si>
  <si>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</si>
  <si>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</si>
  <si>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</si>
  <si>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</si>
  <si>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</si>
  <si>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</si>
  <si>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</si>
  <si>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</si>
  <si>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</si>
  <si>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</si>
  <si>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</si>
  <si>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</si>
  <si>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</si>
  <si>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</si>
  <si>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</si>
  <si>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</si>
  <si>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</si>
  <si>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</si>
  <si>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</si>
  <si>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</si>
  <si>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</si>
  <si>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</si>
  <si>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</si>
  <si>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</si>
  <si>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</si>
  <si>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</si>
  <si>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</si>
  <si>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</si>
  <si>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</si>
  <si>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</si>
  <si>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</si>
  <si>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</si>
  <si>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</si>
  <si>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</si>
  <si>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</si>
  <si>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</si>
  <si>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</si>
  <si>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</si>
  <si>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</si>
  <si>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</si>
  <si>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</si>
  <si>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</si>
  <si>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</si>
  <si>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</si>
  <si>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</si>
  <si>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</si>
  <si>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</si>
  <si>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</si>
  <si>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</si>
  <si>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</si>
  <si>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</si>
  <si>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</si>
  <si>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</si>
  <si>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</si>
  <si>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</si>
  <si>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</si>
  <si>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</si>
  <si>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</si>
  <si>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</si>
  <si>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</si>
  <si>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</si>
  <si>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</si>
  <si>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</si>
  <si>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</si>
  <si>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</si>
  <si>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</si>
  <si>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</si>
  <si>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</si>
  <si>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</si>
  <si>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</si>
  <si>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</si>
  <si>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</si>
  <si>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</si>
  <si>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</si>
  <si>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</si>
  <si>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</si>
  <si>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</si>
  <si>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</si>
  <si>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</si>
  <si>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</si>
  <si>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</si>
  <si>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</si>
  <si>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</si>
  <si>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</si>
  <si>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</si>
  <si>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</si>
  <si>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</si>
  <si>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</si>
  <si>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</si>
  <si>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</si>
  <si>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</si>
  <si>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</si>
  <si>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</si>
  <si>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</si>
  <si>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</si>
  <si>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</si>
  <si>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</si>
  <si>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</si>
  <si>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</si>
  <si>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</si>
  <si>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</si>
  <si>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</si>
  <si>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</si>
  <si>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</si>
  <si>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</si>
  <si>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</si>
  <si>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</si>
  <si>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</si>
  <si>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</si>
  <si>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</si>
  <si>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</si>
  <si>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</si>
  <si>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</si>
  <si>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</si>
  <si>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</si>
  <si>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</si>
  <si>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</si>
  <si>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</si>
  <si>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</si>
  <si>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</si>
  <si>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</si>
  <si>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</si>
  <si>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</si>
  <si>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</si>
  <si>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</si>
  <si>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</si>
  <si>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</si>
  <si>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</si>
  <si>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</si>
  <si>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</si>
  <si>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</si>
  <si>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</si>
  <si>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</si>
  <si>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</si>
  <si>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</si>
  <si>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</si>
  <si>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</si>
  <si>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</si>
  <si>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</si>
  <si>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</si>
  <si>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</si>
  <si>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</si>
  <si>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</si>
  <si>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</si>
  <si>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</si>
  <si>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</si>
  <si>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</si>
  <si>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</si>
  <si>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</si>
  <si>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</si>
  <si>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</si>
  <si>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</si>
  <si>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</si>
  <si>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</si>
  <si>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</si>
  <si>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</si>
  <si>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</si>
  <si>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</si>
  <si>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</si>
  <si>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</si>
  <si>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</si>
  <si>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</si>
  <si>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</si>
  <si>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</si>
  <si>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</si>
  <si>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</si>
  <si>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</si>
  <si>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</si>
  <si>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</si>
  <si>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</si>
  <si>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</si>
  <si>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</si>
  <si>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</si>
  <si>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</si>
  <si>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</si>
  <si>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</si>
  <si>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</si>
  <si>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</si>
  <si>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</si>
  <si>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</si>
  <si>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</si>
  <si>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</si>
  <si>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</si>
  <si>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</si>
  <si>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</si>
  <si>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</si>
  <si>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</si>
  <si>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</si>
  <si>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</si>
  <si>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</si>
  <si>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</si>
  <si>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</si>
  <si>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</si>
  <si>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</si>
  <si>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</si>
  <si>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</si>
  <si>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</si>
  <si>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</si>
  <si>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</si>
  <si>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</si>
  <si>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</si>
  <si>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</si>
  <si>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</si>
  <si>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</si>
  <si>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</si>
  <si>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</si>
  <si>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</si>
  <si>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</si>
  <si>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</si>
  <si>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</si>
  <si>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</si>
  <si>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</si>
  <si>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</si>
  <si>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</si>
  <si>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</si>
  <si>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</si>
  <si>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</si>
  <si>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</si>
  <si>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</si>
  <si>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</si>
  <si>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</si>
  <si>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</si>
  <si>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</si>
  <si>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</si>
  <si>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</si>
  <si>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</si>
  <si>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</si>
  <si>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</si>
  <si>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</si>
  <si>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</si>
  <si>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</si>
  <si>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</si>
  <si>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</si>
  <si>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</si>
  <si>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</si>
  <si>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</si>
  <si>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</si>
  <si>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</si>
  <si>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</si>
  <si>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</si>
  <si>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</si>
  <si>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</si>
  <si>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</si>
  <si>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</si>
  <si>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</si>
  <si>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</si>
  <si>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</si>
  <si>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</si>
  <si>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</si>
  <si>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</si>
  <si>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</si>
  <si>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</si>
  <si>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</si>
  <si>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</si>
  <si>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</si>
  <si>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</si>
  <si>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</si>
  <si>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</si>
  <si>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</si>
  <si>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</si>
  <si>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</si>
  <si>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</si>
  <si>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</si>
  <si>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</si>
  <si>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</si>
  <si>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</si>
  <si>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</si>
  <si>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</si>
  <si>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</si>
  <si>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</si>
  <si>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</si>
  <si>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</si>
  <si>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</si>
  <si>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</si>
  <si>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</si>
  <si>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</si>
  <si>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</si>
  <si>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</si>
  <si>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</si>
  <si>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</si>
  <si>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</si>
  <si>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</si>
  <si>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</si>
  <si>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</si>
  <si>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</si>
  <si>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</si>
  <si>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</si>
  <si>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</si>
  <si>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</si>
  <si>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</si>
  <si>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</si>
  <si>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</si>
  <si>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</si>
  <si>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</si>
  <si>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</si>
  <si>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</si>
  <si>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</si>
  <si>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</si>
  <si>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</si>
  <si>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</si>
  <si>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</si>
  <si>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</si>
  <si>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</si>
  <si>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</si>
  <si>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</si>
  <si>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</si>
  <si>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</si>
  <si>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</si>
  <si>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</si>
  <si>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</si>
  <si>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</si>
  <si>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</si>
  <si>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</si>
  <si>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</si>
  <si>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</si>
  <si>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</si>
  <si>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</si>
  <si>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</si>
  <si>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</si>
  <si>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</si>
  <si>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</si>
  <si>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</si>
  <si>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</si>
  <si>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</si>
  <si>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</si>
  <si>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</si>
  <si>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</si>
  <si>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</si>
  <si>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</si>
  <si>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</si>
  <si>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</si>
  <si>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</si>
  <si>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</si>
  <si>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</si>
  <si>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</si>
  <si>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</si>
  <si>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</si>
  <si>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</si>
  <si>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</si>
  <si>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</si>
  <si>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</si>
  <si>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</si>
  <si>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</si>
  <si>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</si>
  <si>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</si>
  <si>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</si>
  <si>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</si>
  <si>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</si>
  <si>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</si>
  <si>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</si>
  <si>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</si>
  <si>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</si>
  <si>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</si>
  <si>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</si>
  <si>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</si>
  <si>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</si>
  <si>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</si>
  <si>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</si>
  <si>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</si>
  <si>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</si>
  <si>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</si>
  <si>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</si>
  <si>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</si>
  <si>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</si>
  <si>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</si>
  <si>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</si>
  <si>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</si>
  <si>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</si>
  <si>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</si>
  <si>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</si>
  <si>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</si>
  <si>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</si>
  <si>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</si>
  <si>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</si>
  <si>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</si>
  <si>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</si>
  <si>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</si>
  <si>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</si>
  <si>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</si>
  <si>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</si>
  <si>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</si>
  <si>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</si>
  <si>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</si>
  <si>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</si>
  <si>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</si>
  <si>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</si>
  <si>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</si>
  <si>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</si>
  <si>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</si>
  <si>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</si>
  <si>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</si>
  <si>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</si>
  <si>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</si>
  <si>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</si>
  <si>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</si>
  <si>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</si>
  <si>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</si>
  <si>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</si>
  <si>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</si>
  <si>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</si>
  <si>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</si>
  <si>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</si>
  <si>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</si>
  <si>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</si>
  <si>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</si>
  <si>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</si>
  <si>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</si>
  <si>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</si>
  <si>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</si>
  <si>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</si>
  <si>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</si>
  <si>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</si>
  <si>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</si>
  <si>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</si>
  <si>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</si>
  <si>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</si>
  <si>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</si>
  <si>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</si>
  <si>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</si>
  <si>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</si>
  <si>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</si>
  <si>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</si>
  <si>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</si>
  <si>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</si>
  <si>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</si>
  <si>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</si>
  <si>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</si>
  <si>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</si>
  <si>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</si>
  <si>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</si>
  <si>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</si>
  <si>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</si>
  <si>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</si>
  <si>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</si>
  <si>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</si>
  <si>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</si>
  <si>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</si>
  <si>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</si>
  <si>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</si>
  <si>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</si>
  <si>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</si>
  <si>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</si>
  <si>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</si>
  <si>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</si>
  <si>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</si>
  <si>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</si>
  <si>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</si>
  <si>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</si>
  <si>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</si>
  <si>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</si>
  <si>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</si>
  <si>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</si>
  <si>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</si>
  <si>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</si>
  <si>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</si>
  <si>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</si>
  <si>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</si>
  <si>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</si>
  <si>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</si>
  <si>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</si>
  <si>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</si>
  <si>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</si>
  <si>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</si>
  <si>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</si>
  <si>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</si>
  <si>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</si>
  <si>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</si>
  <si>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</si>
  <si>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</si>
  <si>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</si>
  <si>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</si>
  <si>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</si>
  <si>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</si>
  <si>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</si>
  <si>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</si>
  <si>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</si>
  <si>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</si>
  <si>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</si>
  <si>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</si>
  <si>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</si>
  <si>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</si>
  <si>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</si>
  <si>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</si>
  <si>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</si>
  <si>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</si>
  <si>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</si>
  <si>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</si>
  <si>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</si>
  <si>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</si>
  <si>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</si>
  <si>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</si>
  <si>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</si>
  <si>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</si>
  <si>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</si>
  <si>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</si>
  <si>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</si>
  <si>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</si>
  <si>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</si>
  <si>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</si>
  <si>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</si>
  <si>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</si>
  <si>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</si>
  <si>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</si>
  <si>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</si>
  <si>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</si>
  <si>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</si>
  <si>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</si>
  <si>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</si>
  <si>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</si>
  <si>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</si>
  <si>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</si>
  <si>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</si>
  <si>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</si>
  <si>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</si>
  <si>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</si>
  <si>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</si>
  <si>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</si>
  <si>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</si>
  <si>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</si>
  <si>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</si>
  <si>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</si>
  <si>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</si>
  <si>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</si>
  <si>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</si>
  <si>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</si>
  <si>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</si>
  <si>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</si>
  <si>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</si>
  <si>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</si>
  <si>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</si>
  <si>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</si>
  <si>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</si>
  <si>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</si>
  <si>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</si>
  <si>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</si>
  <si>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</si>
  <si>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</si>
  <si>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</si>
  <si>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</si>
  <si>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</si>
  <si>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</si>
  <si>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</si>
  <si>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</si>
  <si>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</si>
  <si>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</si>
  <si>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</si>
  <si>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</si>
  <si>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</si>
  <si>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</si>
  <si>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</si>
  <si>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</si>
  <si>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</si>
  <si>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</si>
  <si>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</si>
  <si>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</si>
  <si>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</si>
  <si>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</si>
  <si>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</si>
  <si>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</si>
  <si>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</si>
  <si>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</si>
  <si>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</si>
  <si>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</si>
  <si>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</si>
  <si>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</si>
  <si>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</si>
  <si>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</si>
  <si>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</si>
  <si>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</si>
  <si>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</si>
  <si>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</si>
  <si>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</si>
  <si>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</si>
  <si>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</si>
  <si>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</si>
  <si>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</si>
  <si>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</si>
  <si>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</si>
  <si>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</si>
  <si>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</si>
  <si>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</si>
  <si>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</si>
  <si>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</si>
  <si>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</si>
  <si>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</si>
  <si>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</si>
  <si>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</si>
  <si>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</si>
  <si>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</si>
  <si>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</si>
  <si>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</si>
  <si>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</si>
  <si>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</si>
  <si>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</si>
  <si>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</si>
  <si>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</si>
  <si>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</si>
  <si>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</si>
  <si>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</si>
  <si>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</si>
  <si>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</si>
  <si>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</si>
  <si>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</si>
  <si>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</si>
  <si>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</si>
  <si>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</si>
  <si>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</si>
  <si>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</si>
  <si>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</si>
  <si>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</si>
  <si>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</si>
  <si>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</si>
  <si>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</si>
  <si>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</si>
  <si>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</si>
  <si>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</si>
  <si>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</si>
  <si>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</si>
  <si>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</si>
  <si>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</si>
  <si>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</si>
  <si>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</si>
  <si>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</si>
  <si>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</si>
  <si>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</si>
  <si>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</si>
  <si>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</si>
  <si>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</si>
  <si>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</si>
  <si>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</si>
  <si>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</si>
  <si>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</si>
  <si>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</si>
  <si>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</si>
  <si>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</si>
  <si>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</si>
  <si>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</si>
  <si>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</si>
  <si>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</si>
  <si>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</si>
  <si>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</si>
  <si>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</si>
  <si>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</si>
  <si>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</si>
  <si>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</si>
  <si>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</si>
  <si>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</si>
  <si>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</si>
  <si>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</si>
  <si>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</si>
  <si>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</si>
  <si>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</si>
  <si>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</si>
  <si>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</si>
  <si>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</si>
  <si>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</si>
  <si>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</si>
  <si>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</si>
  <si>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</si>
  <si>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</si>
  <si>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</si>
  <si>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</si>
  <si>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</si>
  <si>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</si>
  <si>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</si>
  <si>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</si>
  <si>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</si>
  <si>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</si>
  <si>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</si>
  <si>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</si>
  <si>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</si>
  <si>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</si>
  <si>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</si>
  <si>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</si>
  <si>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</si>
  <si>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</si>
  <si>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</si>
  <si>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</si>
  <si>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</si>
  <si>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</si>
  <si>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</si>
  <si>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</si>
  <si>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</si>
  <si>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</si>
  <si>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</si>
  <si>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</si>
  <si>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</si>
  <si>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</si>
  <si>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</si>
  <si>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</si>
  <si>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</si>
  <si>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</si>
  <si>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</si>
  <si>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</si>
  <si>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</si>
  <si>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</si>
  <si>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</si>
  <si>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</si>
  <si>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</si>
  <si>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</si>
  <si>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</si>
  <si>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</si>
  <si>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</si>
  <si>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</si>
  <si>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</si>
  <si>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</si>
  <si>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</si>
  <si>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</si>
  <si>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</si>
  <si>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</si>
  <si>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</si>
  <si>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</si>
  <si>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</si>
  <si>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</si>
  <si>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</si>
  <si>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</si>
  <si>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</si>
  <si>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</si>
  <si>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</si>
  <si>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</si>
  <si>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</si>
  <si>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</si>
  <si>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</si>
  <si>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</si>
  <si>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</si>
  <si>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</si>
  <si>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</si>
  <si>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</si>
  <si>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</si>
  <si>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</si>
  <si>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</si>
  <si>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</si>
  <si>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</si>
  <si>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</si>
  <si>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</si>
  <si>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</si>
  <si>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</si>
  <si>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</si>
  <si>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</si>
  <si>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</si>
  <si>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</si>
  <si>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</si>
  <si>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</si>
  <si>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</si>
  <si>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</si>
  <si>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</si>
  <si>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</si>
  <si>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</si>
  <si>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</si>
  <si>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</si>
  <si>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</si>
  <si>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</si>
  <si>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</si>
  <si>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</si>
  <si>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</si>
  <si>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</si>
  <si>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</si>
  <si>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</si>
  <si>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</si>
  <si>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</si>
  <si>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</si>
  <si>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</si>
  <si>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</si>
  <si>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</si>
  <si>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</si>
  <si>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</si>
  <si>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</si>
  <si>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</si>
  <si>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</si>
  <si>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</si>
  <si>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</si>
  <si>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</si>
  <si>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</si>
  <si>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</si>
  <si>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</si>
  <si>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</si>
  <si>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</si>
  <si>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</si>
  <si>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</si>
  <si>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</si>
  <si>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</si>
  <si>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</si>
  <si>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</si>
  <si>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</si>
  <si>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</si>
  <si>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</si>
  <si>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</si>
  <si>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</si>
  <si>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</si>
  <si>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</si>
  <si>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</si>
  <si>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</si>
  <si>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</si>
  <si>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</si>
  <si>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</si>
  <si>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</si>
  <si>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</si>
  <si>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</si>
  <si>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</si>
  <si>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</si>
  <si>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</si>
  <si>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</si>
  <si>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</si>
  <si>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</si>
  <si>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</si>
  <si>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</si>
  <si>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</si>
  <si>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</si>
  <si>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</si>
  <si>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</si>
  <si>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</si>
  <si>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</si>
  <si>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</si>
  <si>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</si>
  <si>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</si>
  <si>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</si>
  <si>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</si>
  <si>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</si>
  <si>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</si>
  <si>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</si>
  <si>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</si>
  <si>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</si>
  <si>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</si>
  <si>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</si>
  <si>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</si>
  <si>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</si>
  <si>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</si>
  <si>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</si>
  <si>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</si>
  <si>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</si>
  <si>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</si>
  <si>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</si>
  <si>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</si>
  <si>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</si>
  <si>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</si>
  <si>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</si>
  <si>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</si>
  <si>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</si>
  <si>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</si>
  <si>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</si>
  <si>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</si>
  <si>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</si>
  <si>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</si>
  <si>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</si>
  <si>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</si>
  <si>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</si>
  <si>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</si>
  <si>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</si>
  <si>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</si>
  <si>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</si>
  <si>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</si>
  <si>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</si>
  <si>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</si>
  <si>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</si>
  <si>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</si>
  <si>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</si>
  <si>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</si>
  <si>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</si>
  <si>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</si>
  <si>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</si>
  <si>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</si>
  <si>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</si>
  <si>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</si>
  <si>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</si>
  <si>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</si>
  <si>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</si>
  <si>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</si>
  <si>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</si>
  <si>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</si>
  <si>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</si>
  <si>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</si>
  <si>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</si>
  <si>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</si>
  <si>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</si>
  <si>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</si>
  <si>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</si>
  <si>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</si>
  <si>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</si>
  <si>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</si>
  <si>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</si>
  <si>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</si>
  <si>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</si>
  <si>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</si>
  <si>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</si>
  <si>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</si>
  <si>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</si>
  <si>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</si>
  <si>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</si>
  <si>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</si>
  <si>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</si>
  <si>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</si>
  <si>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</si>
  <si>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</si>
  <si>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</si>
  <si>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</si>
  <si>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</si>
  <si>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</si>
  <si>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</si>
  <si>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</si>
  <si>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</si>
  <si>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</si>
  <si>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</si>
  <si>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</si>
  <si>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</si>
  <si>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</si>
  <si>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</si>
  <si>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</si>
  <si>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</si>
  <si>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</si>
  <si>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</si>
  <si>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</si>
  <si>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</si>
  <si>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</si>
  <si>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</si>
  <si>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</si>
  <si>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</si>
  <si>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</si>
  <si>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</si>
  <si>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</si>
  <si>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</si>
  <si>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</si>
  <si>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</si>
  <si>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</si>
  <si>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</si>
  <si>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</si>
  <si>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</si>
  <si>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</si>
  <si>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</si>
  <si>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</si>
  <si>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</si>
  <si>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</si>
  <si>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</si>
  <si>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</si>
  <si>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</si>
  <si>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</si>
  <si>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</si>
  <si>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</si>
  <si>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</si>
  <si>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</si>
  <si>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</si>
  <si>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</si>
  <si>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</si>
  <si>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</si>
  <si>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</si>
  <si>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</si>
  <si>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</si>
  <si>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</si>
  <si>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</si>
  <si>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</si>
  <si>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</si>
  <si>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</si>
  <si>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</si>
  <si>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</si>
  <si>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</si>
  <si>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</si>
  <si>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</si>
  <si>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</si>
  <si>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</si>
  <si>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</si>
  <si>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</si>
  <si>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</si>
  <si>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</si>
  <si>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</si>
  <si>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</si>
  <si>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</si>
  <si>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</si>
  <si>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</si>
  <si>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</si>
  <si>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</si>
  <si>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</si>
  <si>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</si>
  <si>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</si>
  <si>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</si>
  <si>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</si>
  <si>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</si>
  <si>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</si>
  <si>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</si>
  <si>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</si>
  <si>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</si>
  <si>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</si>
  <si>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</si>
  <si>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</si>
  <si>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</si>
  <si>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</si>
  <si>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</si>
  <si>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</si>
  <si>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</si>
  <si>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</si>
  <si>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</si>
  <si>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</si>
  <si>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</si>
  <si>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</si>
  <si>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</si>
  <si>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</si>
  <si>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</si>
  <si>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</si>
  <si>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</si>
  <si>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</si>
  <si>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</si>
  <si>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</si>
  <si>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</si>
  <si>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</si>
  <si>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</si>
  <si>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</si>
  <si>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</si>
  <si>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</si>
  <si>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</si>
  <si>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</si>
  <si>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</si>
  <si>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</si>
  <si>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</si>
  <si>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</si>
  <si>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</si>
  <si>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</si>
  <si>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</si>
  <si>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</si>
  <si>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</si>
  <si>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</si>
  <si>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</si>
  <si>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</si>
  <si>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</si>
  <si>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</si>
  <si>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</si>
  <si>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</si>
  <si>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</si>
  <si>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</si>
  <si>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</si>
  <si>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</si>
  <si>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</si>
  <si>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</si>
  <si>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</si>
  <si>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</si>
  <si>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</si>
  <si>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</si>
  <si>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</si>
  <si>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</si>
  <si>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</si>
  <si>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</si>
  <si>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</si>
  <si>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</si>
  <si>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</si>
  <si>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</si>
  <si>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</si>
  <si>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</si>
  <si>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</si>
  <si>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</si>
  <si>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</si>
  <si>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</si>
  <si>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</si>
  <si>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</si>
  <si>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</si>
  <si>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</si>
  <si>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</si>
  <si>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</si>
  <si>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</si>
  <si>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</si>
  <si>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</si>
  <si>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</si>
  <si>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</si>
  <si>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</si>
  <si>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</si>
  <si>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</si>
  <si>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</si>
  <si>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</si>
  <si>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</si>
  <si>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</si>
  <si>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</si>
  <si>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</si>
  <si>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</si>
  <si>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</si>
  <si>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</si>
  <si>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</si>
  <si>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</si>
  <si>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</si>
  <si>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</si>
  <si>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</si>
  <si>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</si>
  <si>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</si>
  <si>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</si>
  <si>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</si>
  <si>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</si>
  <si>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</si>
  <si>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</si>
  <si>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</si>
  <si>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</si>
  <si>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</si>
  <si>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</si>
  <si>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</si>
  <si>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</si>
  <si>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</si>
  <si>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</si>
  <si>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</si>
  <si>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</si>
  <si>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</si>
  <si>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</si>
  <si>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</si>
  <si>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</si>
  <si>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</si>
  <si>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</si>
  <si>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</si>
  <si>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</si>
  <si>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</si>
  <si>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</si>
  <si>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</si>
  <si>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</si>
  <si>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</si>
  <si>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</si>
  <si>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</si>
  <si>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</si>
  <si>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</si>
  <si>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</si>
  <si>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</si>
  <si>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</si>
  <si>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</si>
  <si>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</si>
  <si>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</si>
  <si>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</si>
  <si>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</si>
  <si>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</si>
  <si>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</si>
  <si>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</si>
  <si>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</si>
  <si>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</si>
  <si>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</si>
  <si>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</si>
  <si>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</si>
  <si>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</si>
  <si>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</si>
  <si>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</si>
  <si>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</si>
  <si>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</si>
  <si>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</si>
  <si>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</si>
  <si>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</si>
  <si>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</si>
  <si>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</si>
  <si>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</si>
  <si>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</si>
  <si>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</si>
  <si>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</si>
  <si>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</si>
  <si>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</si>
  <si>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</si>
  <si>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</si>
  <si>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</si>
  <si>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</si>
  <si>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</si>
  <si>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</si>
  <si>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</si>
  <si>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</si>
  <si>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</si>
  <si>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</si>
  <si>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</si>
  <si>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</si>
  <si>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</si>
  <si>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</si>
  <si>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</si>
  <si>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</si>
  <si>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</si>
  <si>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</si>
  <si>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</si>
  <si>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</si>
  <si>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</si>
  <si>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</si>
  <si>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</si>
  <si>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</si>
  <si>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</si>
  <si>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</si>
  <si>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</si>
  <si>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</si>
  <si>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</si>
  <si>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</si>
  <si>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</si>
  <si>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</si>
  <si>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</si>
  <si>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</si>
  <si>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</si>
  <si>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</si>
  <si>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</si>
  <si>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</si>
  <si>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</si>
  <si>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</si>
  <si>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</si>
  <si>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</si>
  <si>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</si>
  <si>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</si>
  <si>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</si>
  <si>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</si>
  <si>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</si>
  <si>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</si>
  <si>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</si>
  <si>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</si>
  <si>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</si>
  <si>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</si>
  <si>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</si>
  <si>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</si>
  <si>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</si>
  <si>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</si>
  <si>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</si>
  <si>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</si>
  <si>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</si>
  <si>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</si>
  <si>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</si>
  <si>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</si>
  <si>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</si>
  <si>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</si>
  <si>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</si>
  <si>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</si>
  <si>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</si>
  <si>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</si>
  <si>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</si>
  <si>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</si>
  <si>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</si>
  <si>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</si>
  <si>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</si>
  <si>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</si>
  <si>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</si>
  <si>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</si>
  <si>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</si>
  <si>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</si>
  <si>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</si>
  <si>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</si>
  <si>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</si>
  <si>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</si>
  <si>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</si>
  <si>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</si>
  <si>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</si>
  <si>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</si>
  <si>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</si>
  <si>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</si>
  <si>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</si>
  <si>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</si>
  <si>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</si>
  <si>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</si>
  <si>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</si>
  <si>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</si>
  <si>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</si>
  <si>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</si>
  <si>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</si>
  <si>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</si>
  <si>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</si>
  <si>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</si>
  <si>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</si>
  <si>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</si>
  <si>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</si>
  <si>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</si>
  <si>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</si>
  <si>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</si>
  <si>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</si>
  <si>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</si>
  <si>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</si>
  <si>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</si>
  <si>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</si>
  <si>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</si>
  <si>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</si>
  <si>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</si>
  <si>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</si>
  <si>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</si>
  <si>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</si>
  <si>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</si>
  <si>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</si>
  <si>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</si>
  <si>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</si>
  <si>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</si>
  <si>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</si>
  <si>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</si>
  <si>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</si>
  <si>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</si>
  <si>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</si>
  <si>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</si>
  <si>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</si>
  <si>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</si>
  <si>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</si>
  <si>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</si>
  <si>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</si>
  <si>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</si>
  <si>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</si>
  <si>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</si>
  <si>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</si>
  <si>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</si>
  <si>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</si>
  <si>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</si>
  <si>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</si>
  <si>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</si>
  <si>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</si>
  <si>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</si>
  <si>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</si>
  <si>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</si>
  <si>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</si>
  <si>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</si>
  <si>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</si>
  <si>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</si>
  <si>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</si>
  <si>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</si>
  <si>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</si>
  <si>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</si>
  <si>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</si>
  <si>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</si>
  <si>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</si>
  <si>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</si>
  <si>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</si>
  <si>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</si>
  <si>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</si>
  <si>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</si>
  <si>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</si>
  <si>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</si>
  <si>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</si>
  <si>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</si>
  <si>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</si>
  <si>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</si>
  <si>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</si>
  <si>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</si>
  <si>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</si>
  <si>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</si>
  <si>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</si>
  <si>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</si>
  <si>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</si>
  <si>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</si>
  <si>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</si>
  <si>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</si>
  <si>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</si>
  <si>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</si>
  <si>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</si>
  <si>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</si>
  <si>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</si>
  <si>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</si>
  <si>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</si>
  <si>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</si>
  <si>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</si>
  <si>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</si>
  <si>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</si>
  <si>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</si>
  <si>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</si>
  <si>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</si>
  <si>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</si>
  <si>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</si>
  <si>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</si>
  <si>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</si>
  <si>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</si>
  <si>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</si>
  <si>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</si>
  <si>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</si>
  <si>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</si>
  <si>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</si>
  <si>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</si>
  <si>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</si>
  <si>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</si>
  <si>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</si>
  <si>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</si>
  <si>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</si>
  <si>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</si>
  <si>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</si>
  <si>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</si>
  <si>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</si>
  <si>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</si>
  <si>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</si>
  <si>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</si>
  <si>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</si>
  <si>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</si>
  <si>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</si>
  <si>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</si>
  <si>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</si>
  <si>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</si>
  <si>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</si>
  <si>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</si>
  <si>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</si>
  <si>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</si>
  <si>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</si>
  <si>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</si>
  <si>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</si>
  <si>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</si>
  <si>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</si>
  <si>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</si>
  <si>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</si>
  <si>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</si>
  <si>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</si>
  <si>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</si>
  <si>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</si>
  <si>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</si>
  <si>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</si>
  <si>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</si>
  <si>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</si>
  <si>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</si>
  <si>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</si>
  <si>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</si>
  <si>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</si>
  <si>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</si>
  <si>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</si>
  <si>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</si>
  <si>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</si>
  <si>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</si>
  <si>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</si>
  <si>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</si>
  <si>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</si>
  <si>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</si>
  <si>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</si>
  <si>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</si>
  <si>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</si>
  <si>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</si>
  <si>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</si>
  <si>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</si>
  <si>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</si>
  <si>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</si>
  <si>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</si>
  <si>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</si>
  <si>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</si>
  <si>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</si>
  <si>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</si>
  <si>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</si>
  <si>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</si>
  <si>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</si>
  <si>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</si>
  <si>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</si>
  <si>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</si>
  <si>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</si>
  <si>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</si>
  <si>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</si>
  <si>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</si>
  <si>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</si>
  <si>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</si>
  <si>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</si>
  <si>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</si>
  <si>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</si>
  <si>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</si>
  <si>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</si>
  <si>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</si>
  <si>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</si>
  <si>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</si>
  <si>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</si>
  <si>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</si>
  <si>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</si>
  <si>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</si>
  <si>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</si>
  <si>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</si>
  <si>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</si>
  <si>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</si>
  <si>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</si>
  <si>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</si>
  <si>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</si>
  <si>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</si>
  <si>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</si>
  <si>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</si>
  <si>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</si>
  <si>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</si>
  <si>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</si>
  <si>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</si>
  <si>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</si>
  <si>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</si>
  <si>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</si>
  <si>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</si>
  <si>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</si>
  <si>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</si>
  <si>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</si>
  <si>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</si>
  <si>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</si>
  <si>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</si>
  <si>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</si>
  <si>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</si>
  <si>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</si>
  <si>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</si>
  <si>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</si>
  <si>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</si>
  <si>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</si>
  <si>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</si>
  <si>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</si>
  <si>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</si>
  <si>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</si>
  <si>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</si>
  <si>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</si>
  <si>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</si>
  <si>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</si>
  <si>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</si>
  <si>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</si>
  <si>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</si>
  <si>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</si>
  <si>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</si>
  <si>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</si>
  <si>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</si>
  <si>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</si>
  <si>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</si>
  <si>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</si>
  <si>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</si>
  <si>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</si>
  <si>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</si>
  <si>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</si>
  <si>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</si>
  <si>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</si>
  <si>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</si>
  <si>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</si>
  <si>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</si>
  <si>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</si>
  <si>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</si>
  <si>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</si>
  <si>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</si>
  <si>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</si>
  <si>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</si>
  <si>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</si>
  <si>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</si>
  <si>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</si>
  <si>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</si>
  <si>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</si>
  <si>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</si>
  <si>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</si>
  <si>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</si>
  <si>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</si>
  <si>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</si>
  <si>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</si>
  <si>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</si>
  <si>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</si>
  <si>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</si>
  <si>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</si>
  <si>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</si>
  <si>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</si>
  <si>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</si>
  <si>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</si>
  <si>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</si>
  <si>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</si>
  <si>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</si>
  <si>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</si>
  <si>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</si>
  <si>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</si>
  <si>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</si>
  <si>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</si>
  <si>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</si>
  <si>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</si>
  <si>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</si>
  <si>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</si>
  <si>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</si>
  <si>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</si>
  <si>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</si>
  <si>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</si>
  <si>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</si>
  <si>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</si>
  <si>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</si>
  <si>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</si>
  <si>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</si>
  <si>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</si>
  <si>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</si>
  <si>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</si>
  <si>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</si>
  <si>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</si>
  <si>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</si>
  <si>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</si>
  <si>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</si>
  <si>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</si>
  <si>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</si>
  <si>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</si>
  <si>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</si>
  <si>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</si>
  <si>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</si>
  <si>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</si>
  <si>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</si>
  <si>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</si>
  <si>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</si>
  <si>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</si>
  <si>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</si>
  <si>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</si>
  <si>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</si>
  <si>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</si>
  <si>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</si>
  <si>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</si>
  <si>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</si>
  <si>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</si>
  <si>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</si>
  <si>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</si>
  <si>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</si>
  <si>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</si>
  <si>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</si>
  <si>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</si>
  <si>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</si>
  <si>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</si>
  <si>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</si>
  <si>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</si>
  <si>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</si>
  <si>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</si>
  <si>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</si>
  <si>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</si>
  <si>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</si>
  <si>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</si>
  <si>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</si>
  <si>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</si>
  <si>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</si>
  <si>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</si>
  <si>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</si>
  <si>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</si>
  <si>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</si>
  <si>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</si>
  <si>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</si>
  <si>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</si>
  <si>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</si>
  <si>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</si>
  <si>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</si>
  <si>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</si>
  <si>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</si>
  <si>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</si>
  <si>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</si>
  <si>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</si>
  <si>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</si>
  <si>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</si>
  <si>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</si>
  <si>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</si>
  <si>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</si>
  <si>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</si>
  <si>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</si>
  <si>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</si>
  <si>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</si>
  <si>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</si>
  <si>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</si>
  <si>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</si>
  <si>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</si>
  <si>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</si>
  <si>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</si>
  <si>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</si>
  <si>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</si>
  <si>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</si>
  <si>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</si>
  <si>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</si>
  <si>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</si>
  <si>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</si>
  <si>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</si>
  <si>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</si>
  <si>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</si>
  <si>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</si>
  <si>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</si>
  <si>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</si>
  <si>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</si>
  <si>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</si>
  <si>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</si>
  <si>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</si>
  <si>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</si>
  <si>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</si>
  <si>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</si>
  <si>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</si>
  <si>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</si>
  <si>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</si>
  <si>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</si>
  <si>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</si>
  <si>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</si>
  <si>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</si>
  <si>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</si>
  <si>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</si>
  <si>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</si>
  <si>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</si>
  <si>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</si>
  <si>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</si>
  <si>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</si>
  <si>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</si>
  <si>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</si>
  <si>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</si>
  <si>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</si>
  <si>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</si>
  <si>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</si>
  <si>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</si>
  <si>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</si>
  <si>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</si>
  <si>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</si>
  <si>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</si>
  <si>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</si>
  <si>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</si>
  <si>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</si>
  <si>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</si>
  <si>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</si>
  <si>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</si>
  <si>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</si>
  <si>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</si>
  <si>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</si>
  <si>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</si>
  <si>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</si>
  <si>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</si>
  <si>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</si>
  <si>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</si>
  <si>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</si>
  <si>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</si>
  <si>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</si>
  <si>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</si>
  <si>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</si>
  <si>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</si>
  <si>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</si>
  <si>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</si>
  <si>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</si>
  <si>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</si>
  <si>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</si>
  <si>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</si>
  <si>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</si>
  <si>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</si>
  <si>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</si>
  <si>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</si>
  <si>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</si>
  <si>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</si>
  <si>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</si>
  <si>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</si>
  <si>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</si>
  <si>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</si>
  <si>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</si>
  <si>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</si>
  <si>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</si>
  <si>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</si>
  <si>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</si>
  <si>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</si>
  <si>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</si>
  <si>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</si>
  <si>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</si>
  <si>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</si>
  <si>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</si>
  <si>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</si>
  <si>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</si>
  <si>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</si>
  <si>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</si>
  <si>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</si>
  <si>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</si>
  <si>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</si>
  <si>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</si>
  <si>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</si>
  <si>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</si>
  <si>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</si>
  <si>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</si>
  <si>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</si>
  <si>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</si>
  <si>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</si>
  <si>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</si>
  <si>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</si>
  <si>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</si>
  <si>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</si>
  <si>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</si>
  <si>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</si>
  <si>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</si>
  <si>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</si>
  <si>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</si>
  <si>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</si>
  <si>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</si>
  <si>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</si>
  <si>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</si>
  <si>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</si>
  <si>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</si>
  <si>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</si>
  <si>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</si>
  <si>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</si>
  <si>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</si>
  <si>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</si>
  <si>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</si>
  <si>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</si>
  <si>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</si>
  <si>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</si>
  <si>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</si>
  <si>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</si>
  <si>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</si>
  <si>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</si>
  <si>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</si>
  <si>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</si>
  <si>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</si>
  <si>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</si>
  <si>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</si>
  <si>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</si>
  <si>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</si>
  <si>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</si>
  <si>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</si>
  <si>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</si>
  <si>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</si>
  <si>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</si>
  <si>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</si>
  <si>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</si>
  <si>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</si>
  <si>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</si>
  <si>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</si>
  <si>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</si>
  <si>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</si>
  <si>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</si>
  <si>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</si>
  <si>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</si>
  <si>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</si>
  <si>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</si>
  <si>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</si>
  <si>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</si>
  <si>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</si>
  <si>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</si>
  <si>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</si>
  <si>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</si>
  <si>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</si>
  <si>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</si>
  <si>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</si>
  <si>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</si>
  <si>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</si>
  <si>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</si>
  <si>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</si>
  <si>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</si>
  <si>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</si>
  <si>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</si>
  <si>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</si>
  <si>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</si>
  <si>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</si>
  <si>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</si>
  <si>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</si>
  <si>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</si>
  <si>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</si>
  <si>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</si>
  <si>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</si>
  <si>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</si>
  <si>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</si>
  <si>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</si>
  <si>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</si>
  <si>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</si>
  <si>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</si>
  <si>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</si>
  <si>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</si>
  <si>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</si>
  <si>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</si>
  <si>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</si>
  <si>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</si>
  <si>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</si>
  <si>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</si>
  <si>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</si>
  <si>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</si>
  <si>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</si>
  <si>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</si>
  <si>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</si>
  <si>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</si>
  <si>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</si>
  <si>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</si>
  <si>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</si>
  <si>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</si>
  <si>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</si>
  <si>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</si>
  <si>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</si>
  <si>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</si>
  <si>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</si>
  <si>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</si>
  <si>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</si>
  <si>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</si>
  <si>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</si>
  <si>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</si>
  <si>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</si>
  <si>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</si>
  <si>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</si>
  <si>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</si>
  <si>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</si>
  <si>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</si>
  <si>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</si>
  <si>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</si>
  <si>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</si>
  <si>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</si>
  <si>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</si>
  <si>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</si>
  <si>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</si>
  <si>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</si>
  <si>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</si>
  <si>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</si>
  <si>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</si>
  <si>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</si>
  <si>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</si>
  <si>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</si>
  <si>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</si>
  <si>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</si>
  <si>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</si>
  <si>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</si>
  <si>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</si>
  <si>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</si>
  <si>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</si>
  <si>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</si>
  <si>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</si>
  <si>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</si>
  <si>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</si>
  <si>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</si>
  <si>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</si>
  <si>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</si>
  <si>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</si>
  <si>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</si>
  <si>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</si>
  <si>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</si>
  <si>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</si>
  <si>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</si>
  <si>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</si>
  <si>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</si>
  <si>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</si>
  <si>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</si>
  <si>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</si>
  <si>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</si>
  <si>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</si>
  <si>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</si>
  <si>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</si>
  <si>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</si>
  <si>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</si>
  <si>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</si>
  <si>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</si>
  <si>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</si>
  <si>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</si>
  <si>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</si>
  <si>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</si>
  <si>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</si>
  <si>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</si>
  <si>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</si>
  <si>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</si>
  <si>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</si>
  <si>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</si>
  <si>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</si>
  <si>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</si>
  <si>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</si>
  <si>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</si>
  <si>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</si>
  <si>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</si>
  <si>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</si>
  <si>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</si>
  <si>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</si>
  <si>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</si>
  <si>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</si>
  <si>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</si>
  <si>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</si>
  <si>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</si>
  <si>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</si>
  <si>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</si>
  <si>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</si>
  <si>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</si>
  <si>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</si>
  <si>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</si>
  <si>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</si>
  <si>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</si>
  <si>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</si>
  <si>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</si>
  <si>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</si>
  <si>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</si>
  <si>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</si>
  <si>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</si>
  <si>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</si>
  <si>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</si>
  <si>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</si>
  <si>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</si>
  <si>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</si>
  <si>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</si>
  <si>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</si>
  <si>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</si>
  <si>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</si>
  <si>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</si>
  <si>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</si>
  <si>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</si>
  <si>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</si>
  <si>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</si>
  <si>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</si>
  <si>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</si>
  <si>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</si>
  <si>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</si>
  <si>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</si>
  <si>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</si>
  <si>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</si>
  <si>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</si>
  <si>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</si>
  <si>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</si>
  <si>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</si>
  <si>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</si>
  <si>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</si>
  <si>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</si>
  <si>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</si>
  <si>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</si>
  <si>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</si>
  <si>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</si>
  <si>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</si>
  <si>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</si>
  <si>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</si>
  <si>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</si>
  <si>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</si>
  <si>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</si>
  <si>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</si>
  <si>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</si>
  <si>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</si>
  <si>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</si>
  <si>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</si>
  <si>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</si>
  <si>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</si>
  <si>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</si>
  <si>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</si>
  <si>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</si>
  <si>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</si>
  <si>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</si>
  <si>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</si>
  <si>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</si>
  <si>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</si>
  <si>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</si>
  <si>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</si>
  <si>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</si>
  <si>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</si>
  <si>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</si>
  <si>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</si>
  <si>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</si>
  <si>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</si>
  <si>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</si>
  <si>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</si>
  <si>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</si>
  <si>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</si>
  <si>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</si>
  <si>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</si>
  <si>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</si>
  <si>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</si>
  <si>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</si>
  <si>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</si>
  <si>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</si>
  <si>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</si>
  <si>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</si>
  <si>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</si>
  <si>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</si>
  <si>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</si>
  <si>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</si>
  <si>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</si>
  <si>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</si>
  <si>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</si>
  <si>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</si>
  <si>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</si>
  <si>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</si>
  <si>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</si>
  <si>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</si>
  <si>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</si>
  <si>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</si>
  <si>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</si>
  <si>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</si>
  <si>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</si>
  <si>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</si>
  <si>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</si>
  <si>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</si>
  <si>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</si>
  <si>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</si>
  <si>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</si>
  <si>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</si>
  <si>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</si>
  <si>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</si>
  <si>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</si>
  <si>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</si>
  <si>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</si>
  <si>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</si>
  <si>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</si>
  <si>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</si>
  <si>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</si>
  <si>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</si>
  <si>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</si>
  <si>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</si>
  <si>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</si>
  <si>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</si>
  <si>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</si>
  <si>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</si>
  <si>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</si>
  <si>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</si>
  <si>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</si>
  <si>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</si>
  <si>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</si>
  <si>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</si>
  <si>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</si>
  <si>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</si>
  <si>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</si>
  <si>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</si>
  <si>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</si>
  <si>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</si>
  <si>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</si>
  <si>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</si>
  <si>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</si>
  <si>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</si>
  <si>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</si>
  <si>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</si>
  <si>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</si>
  <si>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</si>
  <si>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</si>
  <si>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</si>
  <si>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</si>
  <si>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</si>
  <si>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</si>
  <si>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</si>
  <si>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</si>
  <si>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</si>
  <si>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</si>
  <si>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</si>
  <si>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</si>
  <si>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</si>
  <si>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</si>
  <si>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</si>
  <si>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</si>
  <si>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</si>
  <si>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</si>
  <si>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</si>
  <si>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</si>
  <si>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</si>
  <si>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</si>
  <si>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</si>
  <si>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</si>
  <si>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</si>
  <si>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</si>
  <si>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</si>
  <si>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</si>
  <si>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</si>
  <si>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</si>
  <si>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</si>
  <si>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</si>
  <si>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</si>
  <si>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</si>
  <si>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</si>
  <si>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</si>
  <si>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</si>
  <si>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</si>
  <si>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</si>
  <si>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</si>
  <si>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</si>
  <si>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</si>
  <si>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</si>
  <si>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</si>
  <si>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</si>
  <si>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</si>
  <si>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</si>
  <si>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</si>
  <si>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</si>
  <si>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</si>
  <si>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</si>
  <si>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</si>
  <si>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</si>
  <si>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</si>
  <si>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</si>
  <si>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</si>
  <si>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</si>
  <si>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</si>
  <si>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</si>
  <si>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</si>
  <si>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</si>
  <si>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</si>
  <si>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</si>
  <si>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</si>
  <si>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</si>
  <si>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</si>
  <si>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</si>
  <si>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</si>
  <si>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</si>
  <si>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</si>
  <si>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</si>
  <si>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</si>
  <si>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</si>
  <si>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</si>
  <si>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</si>
  <si>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</si>
  <si>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</si>
  <si>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</si>
  <si>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</si>
  <si>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</si>
  <si>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</si>
  <si>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</si>
  <si>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</si>
  <si>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</si>
  <si>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</si>
  <si>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</si>
  <si>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</si>
  <si>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</si>
  <si>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</si>
  <si>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</si>
  <si>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</si>
  <si>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</si>
  <si>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</si>
  <si>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</si>
  <si>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</si>
  <si>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</si>
  <si>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</si>
  <si>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</si>
  <si>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</si>
  <si>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</si>
  <si>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</si>
  <si>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</si>
  <si>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</si>
  <si>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</si>
  <si>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</si>
  <si>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</si>
  <si>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</si>
  <si>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</si>
  <si>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</si>
  <si>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</si>
  <si>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</si>
  <si>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</si>
  <si>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</si>
  <si>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</si>
  <si>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</si>
  <si>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</si>
  <si>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</si>
  <si>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</si>
  <si>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</si>
  <si>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</si>
  <si>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</si>
  <si>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</si>
  <si>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</si>
  <si>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</si>
  <si>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</si>
  <si>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</si>
  <si>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</si>
  <si>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</si>
  <si>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</si>
  <si>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</si>
  <si>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</si>
  <si>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</si>
  <si>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</si>
  <si>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</si>
  <si>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</si>
  <si>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</si>
  <si>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</si>
  <si>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</si>
  <si>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</si>
  <si>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</si>
  <si>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</si>
  <si>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</si>
  <si>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</si>
  <si>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</si>
  <si>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</si>
  <si>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</si>
  <si>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</si>
  <si>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</si>
  <si>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</si>
  <si>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</si>
  <si>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</si>
  <si>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</si>
  <si>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</si>
  <si>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</si>
  <si>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</si>
  <si>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</si>
  <si>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</si>
  <si>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</si>
  <si>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</si>
  <si>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</si>
  <si>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</si>
  <si>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</si>
  <si>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</si>
  <si>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</si>
  <si>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</si>
  <si>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</si>
  <si>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</si>
  <si>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</si>
  <si>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</si>
  <si>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</si>
  <si>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</si>
  <si>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</si>
  <si>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</si>
  <si>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</si>
  <si>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</si>
  <si>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</si>
  <si>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</si>
  <si>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</si>
  <si>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</si>
  <si>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</si>
  <si>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</si>
  <si>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</si>
  <si>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</si>
  <si>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</si>
  <si>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</si>
  <si>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</si>
  <si>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</si>
  <si>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</si>
  <si>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</si>
  <si>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</si>
  <si>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</si>
  <si>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</si>
  <si>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</si>
  <si>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</si>
  <si>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</si>
  <si>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</si>
  <si>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</si>
  <si>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</si>
  <si>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</si>
  <si>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</si>
  <si>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</si>
  <si>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</si>
  <si>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</si>
  <si>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</si>
  <si>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</si>
  <si>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</si>
  <si>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</si>
  <si>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</si>
  <si>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</si>
  <si>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</si>
  <si>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</si>
  <si>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</si>
  <si>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</si>
  <si>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</si>
  <si>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</si>
  <si>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</si>
  <si>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</si>
  <si>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</si>
  <si>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</si>
  <si>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</si>
  <si>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</si>
  <si>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</si>
  <si>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</si>
  <si>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</si>
  <si>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</si>
  <si>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</si>
  <si>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</si>
  <si>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</si>
  <si>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</si>
  <si>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</si>
  <si>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</si>
  <si>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</si>
  <si>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</si>
  <si>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</si>
  <si>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</si>
  <si>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</si>
  <si>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</si>
  <si>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</si>
  <si>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</si>
  <si>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</si>
  <si>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</si>
  <si>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</si>
  <si>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</si>
  <si>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</si>
  <si>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</si>
  <si>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</si>
  <si>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</si>
  <si>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</si>
  <si>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</si>
  <si>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</si>
  <si>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</si>
  <si>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</si>
  <si>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</si>
  <si>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</si>
  <si>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</si>
  <si>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</si>
  <si>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</si>
  <si>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</si>
  <si>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</si>
  <si>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</si>
  <si>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</si>
  <si>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</si>
  <si>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</si>
  <si>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</si>
  <si>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</si>
  <si>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</si>
  <si>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</si>
  <si>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</si>
  <si>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</si>
  <si>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</si>
  <si>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</si>
  <si>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</si>
  <si>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</si>
  <si>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</si>
  <si>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</si>
  <si>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</si>
  <si>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</si>
  <si>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</si>
  <si>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</si>
  <si>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</si>
  <si>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</si>
  <si>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</si>
  <si>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</si>
  <si>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</si>
  <si>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</si>
  <si>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</si>
  <si>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</si>
  <si>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</si>
  <si>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</si>
  <si>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</si>
  <si>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</si>
  <si>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</si>
  <si>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</si>
  <si>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</si>
  <si>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</si>
  <si>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</si>
  <si>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</si>
  <si>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</si>
  <si>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</si>
  <si>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</si>
  <si>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</si>
  <si>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</si>
  <si>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</si>
  <si>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</si>
  <si>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</si>
  <si>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</si>
  <si>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</si>
  <si>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</si>
  <si>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</si>
  <si>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</si>
  <si>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</si>
  <si>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</si>
  <si>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</si>
  <si>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</si>
  <si>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</si>
  <si>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</si>
  <si>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</si>
  <si>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</si>
  <si>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</si>
  <si>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</si>
  <si>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</si>
  <si>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</si>
  <si>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</si>
  <si>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</si>
  <si>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</si>
  <si>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</si>
  <si>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</si>
  <si>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</si>
  <si>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</si>
  <si>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</si>
  <si>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</si>
  <si>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</si>
  <si>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</si>
  <si>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</si>
  <si>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</si>
  <si>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</si>
  <si>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</si>
  <si>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</si>
  <si>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</si>
  <si>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</si>
  <si>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</si>
  <si>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</si>
  <si>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</si>
  <si>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</si>
  <si>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</si>
  <si>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</si>
  <si>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</si>
  <si>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</si>
  <si>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</si>
  <si>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</si>
  <si>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</si>
  <si>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</si>
  <si>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</si>
  <si>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</si>
  <si>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</si>
  <si>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</si>
  <si>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</si>
  <si>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</si>
  <si>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</si>
  <si>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</si>
  <si>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</si>
  <si>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</si>
  <si>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</si>
  <si>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</si>
  <si>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</si>
  <si>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</si>
  <si>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</si>
  <si>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</si>
  <si>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</si>
  <si>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</si>
  <si>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</si>
  <si>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</si>
  <si>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</si>
  <si>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</si>
  <si>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</si>
  <si>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</si>
  <si>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</si>
  <si>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</si>
  <si>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</si>
  <si>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</si>
  <si>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</si>
  <si>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</si>
  <si>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</si>
  <si>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</si>
  <si>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</si>
  <si>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</si>
  <si>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</si>
  <si>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</si>
  <si>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</si>
  <si>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</si>
  <si>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</si>
  <si>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</si>
  <si>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</si>
  <si>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</si>
  <si>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</si>
  <si>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</si>
  <si>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</si>
  <si>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</si>
  <si>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</si>
  <si>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</si>
  <si>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</si>
  <si>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</si>
  <si>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</si>
  <si>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</si>
  <si>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</si>
  <si>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</si>
  <si>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</si>
  <si>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</si>
  <si>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</si>
  <si>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</si>
  <si>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</si>
  <si>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</si>
  <si>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</si>
  <si>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</si>
  <si>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</si>
  <si>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</si>
  <si>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</si>
  <si>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</si>
  <si>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</si>
  <si>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</si>
  <si>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</si>
  <si>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</si>
  <si>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</si>
  <si>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</si>
  <si>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</si>
  <si>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</si>
  <si>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</si>
  <si>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</si>
  <si>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</si>
  <si>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</si>
  <si>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</si>
  <si>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</si>
  <si>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</si>
  <si>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</si>
  <si>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</si>
  <si>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</si>
  <si>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</si>
  <si>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</si>
  <si>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</si>
  <si>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</si>
  <si>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</si>
  <si>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</si>
  <si>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</si>
  <si>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</si>
  <si>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</si>
  <si>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</si>
  <si>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</si>
  <si>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</si>
  <si>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</si>
  <si>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</si>
  <si>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</si>
  <si>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</si>
  <si>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</si>
  <si>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</si>
  <si>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</si>
  <si>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</si>
  <si>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</si>
  <si>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</si>
  <si>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</si>
  <si>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</si>
  <si>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</si>
  <si>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</si>
  <si>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</si>
  <si>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</si>
  <si>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</si>
  <si>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</si>
  <si>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</si>
  <si>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</si>
  <si>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</si>
  <si>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</si>
  <si>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</si>
  <si>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</si>
  <si>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</si>
  <si>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</si>
  <si>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</si>
  <si>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</si>
  <si>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</si>
  <si>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</si>
  <si>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</si>
  <si>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</si>
  <si>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</si>
  <si>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</si>
  <si>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</si>
  <si>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</si>
  <si>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</si>
  <si>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</si>
  <si>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</si>
  <si>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</si>
  <si>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</si>
  <si>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</si>
  <si>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</si>
  <si>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</si>
  <si>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</si>
  <si>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</si>
  <si>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</si>
  <si>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</si>
  <si>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</si>
  <si>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</si>
  <si>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</si>
  <si>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</si>
  <si>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</si>
  <si>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</si>
  <si>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</si>
  <si>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</si>
  <si>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</si>
  <si>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</si>
  <si>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</si>
  <si>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</si>
  <si>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</si>
  <si>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</si>
  <si>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</si>
  <si>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</si>
  <si>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</si>
  <si>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</si>
  <si>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</si>
  <si>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</si>
  <si>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</si>
  <si>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</si>
  <si>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</si>
  <si>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</si>
  <si>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</si>
  <si>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</si>
  <si>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</si>
  <si>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</si>
  <si>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</si>
  <si>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</si>
  <si>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</si>
  <si>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</si>
  <si>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</si>
  <si>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</si>
  <si>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</si>
  <si>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</si>
  <si>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</si>
  <si>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</si>
  <si>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</si>
  <si>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</si>
  <si>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</si>
  <si>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</si>
  <si>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</si>
  <si>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</si>
  <si>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</si>
  <si>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</si>
  <si>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</si>
  <si>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</si>
  <si>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</si>
  <si>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</si>
  <si>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</si>
  <si>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</si>
  <si>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</si>
  <si>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</si>
  <si>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</si>
  <si>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</si>
  <si>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</si>
  <si>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</si>
  <si>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</si>
  <si>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</si>
  <si>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</si>
  <si>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</si>
  <si>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</si>
  <si>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</si>
  <si>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</si>
  <si>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</si>
  <si>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</si>
  <si>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</si>
  <si>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</si>
  <si>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</si>
  <si>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</si>
  <si>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</si>
  <si>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</si>
  <si>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</si>
  <si>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</si>
  <si>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</si>
  <si>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</si>
  <si>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</si>
  <si>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</si>
  <si>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</si>
  <si>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</si>
  <si>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</si>
  <si>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</si>
  <si>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</si>
  <si>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</si>
  <si>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</si>
  <si>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</si>
  <si>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</si>
  <si>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</si>
  <si>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</si>
  <si>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</si>
  <si>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</si>
  <si>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</si>
  <si>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</si>
  <si>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</si>
  <si>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</si>
  <si>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</si>
  <si>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</si>
  <si>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</si>
  <si>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</si>
  <si>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</si>
  <si>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</si>
  <si>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</si>
  <si>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</si>
  <si>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</si>
  <si>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</si>
  <si>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</si>
  <si>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</si>
  <si>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</si>
  <si>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</si>
  <si>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</si>
  <si>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</si>
  <si>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</si>
  <si>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</si>
  <si>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</si>
  <si>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</si>
  <si>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</si>
  <si>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</si>
  <si>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</si>
  <si>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</si>
  <si>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</si>
  <si>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</si>
  <si>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</si>
  <si>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</si>
  <si>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</si>
  <si>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</si>
  <si>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</si>
  <si>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</si>
  <si>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</si>
  <si>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</si>
  <si>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</si>
  <si>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</si>
  <si>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</si>
  <si>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</si>
  <si>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</si>
  <si>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</si>
  <si>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</si>
  <si>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</si>
  <si>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</si>
  <si>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</si>
  <si>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</si>
  <si>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</si>
  <si>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</si>
  <si>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</si>
  <si>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</si>
  <si>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</si>
  <si>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</si>
  <si>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</si>
  <si>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</si>
  <si>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</si>
  <si>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</si>
  <si>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</si>
  <si>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</si>
  <si>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</si>
  <si>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</si>
  <si>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</si>
  <si>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</si>
  <si>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</si>
  <si>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</si>
  <si>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</si>
  <si>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</si>
  <si>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</si>
  <si>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</si>
  <si>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</si>
  <si>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</si>
  <si>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</si>
  <si>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</si>
  <si>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</si>
  <si>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</si>
  <si>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</si>
  <si>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</si>
  <si>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</si>
  <si>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</si>
  <si>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</si>
  <si>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</si>
  <si>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</si>
  <si>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</si>
  <si>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</si>
  <si>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</si>
  <si>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</si>
  <si>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</si>
  <si>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</si>
  <si>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</si>
  <si>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</si>
  <si>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</si>
  <si>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</si>
  <si>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</si>
  <si>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</si>
  <si>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</si>
  <si>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</si>
  <si>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</si>
  <si>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</si>
  <si>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</si>
  <si>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</si>
  <si>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</si>
  <si>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</si>
  <si>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</si>
  <si>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</si>
  <si>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</si>
  <si>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</si>
  <si>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</si>
  <si>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</si>
  <si>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</si>
  <si>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</si>
  <si>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</si>
  <si>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</si>
  <si>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</si>
  <si>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</si>
  <si>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</si>
  <si>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</si>
  <si>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</si>
  <si>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</si>
  <si>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</si>
  <si>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</si>
  <si>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</si>
  <si>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</si>
  <si>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</si>
  <si>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</si>
  <si>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</si>
  <si>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</si>
  <si>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</si>
  <si>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</si>
  <si>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</si>
  <si>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</si>
  <si>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</si>
  <si>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</si>
  <si>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</si>
  <si>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</si>
  <si>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</si>
  <si>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</si>
  <si>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</si>
  <si>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</si>
  <si>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</si>
  <si>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</si>
  <si>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</si>
  <si>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</si>
  <si>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</si>
  <si>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</si>
  <si>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</si>
  <si>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</si>
  <si>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</si>
  <si>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</si>
  <si>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</si>
  <si>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</si>
  <si>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</si>
  <si>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</si>
  <si>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</si>
  <si>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</si>
  <si>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</si>
  <si>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</si>
  <si>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</si>
  <si>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</si>
  <si>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</si>
  <si>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</si>
  <si>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</si>
  <si>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</si>
  <si>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</si>
  <si>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</si>
  <si>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</si>
  <si>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</si>
  <si>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</si>
  <si>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</si>
  <si>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</si>
  <si>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</si>
  <si>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</si>
  <si>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</si>
  <si>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</si>
  <si>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</si>
  <si>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</si>
  <si>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</si>
  <si>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</si>
  <si>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</si>
  <si>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</si>
  <si>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</si>
  <si>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</si>
  <si>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</si>
  <si>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</si>
  <si>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</si>
  <si>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</si>
  <si>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</si>
  <si>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</si>
  <si>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</si>
  <si>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</si>
  <si>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</si>
  <si>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</si>
  <si>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</si>
  <si>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</si>
  <si>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</si>
  <si>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</si>
  <si>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</si>
  <si>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</si>
  <si>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</si>
  <si>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</si>
  <si>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</si>
  <si>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</si>
  <si>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</si>
  <si>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</si>
  <si>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</si>
  <si>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</si>
  <si>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</si>
  <si>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</si>
  <si>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</si>
  <si>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</si>
  <si>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</si>
  <si>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</si>
  <si>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</si>
  <si>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</si>
  <si>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</si>
  <si>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</si>
  <si>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</si>
  <si>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</si>
  <si>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</si>
  <si>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</si>
  <si>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</si>
  <si>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</si>
  <si>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</si>
  <si>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</si>
  <si>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</si>
  <si>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</si>
  <si>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</si>
  <si>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</si>
  <si>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</si>
  <si>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</si>
  <si>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</si>
  <si>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</si>
  <si>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</si>
  <si>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</si>
  <si>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</si>
  <si>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</si>
  <si>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</si>
  <si>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</si>
  <si>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</si>
  <si>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</si>
  <si>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</si>
  <si>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</si>
  <si>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</si>
  <si>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</si>
  <si>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</si>
  <si>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</si>
  <si>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</si>
  <si>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</si>
  <si>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</si>
  <si>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</si>
  <si>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</si>
  <si>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</si>
  <si>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</si>
  <si>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</si>
  <si>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</si>
  <si>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</si>
  <si>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</si>
  <si>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</si>
  <si>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</si>
  <si>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</si>
  <si>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</si>
  <si>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</si>
  <si>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</si>
  <si>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</si>
  <si>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</si>
  <si>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</si>
  <si>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</si>
  <si>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</si>
  <si>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</si>
  <si>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</si>
  <si>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</si>
  <si>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</si>
  <si>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</si>
  <si>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</si>
  <si>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</si>
  <si>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</si>
  <si>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</si>
  <si>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</si>
  <si>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</si>
  <si>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</si>
  <si>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</si>
  <si>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</si>
  <si>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</si>
  <si>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</si>
  <si>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</si>
  <si>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</si>
  <si>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</si>
  <si>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</si>
  <si>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</si>
  <si>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</si>
  <si>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</si>
  <si>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</si>
  <si>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</si>
  <si>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</si>
  <si>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</si>
  <si>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</si>
  <si>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</si>
  <si>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</si>
  <si>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</si>
  <si>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</si>
  <si>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</si>
  <si>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</si>
  <si>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</si>
  <si>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</si>
  <si>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</si>
  <si>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</si>
  <si>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</si>
  <si>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</si>
  <si>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</si>
  <si>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</si>
  <si>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</si>
  <si>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</si>
  <si>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</si>
  <si>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</si>
  <si>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</si>
  <si>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</si>
  <si>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</si>
  <si>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</si>
  <si>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</si>
  <si>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</si>
  <si>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</si>
  <si>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</si>
  <si>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</si>
  <si>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</si>
  <si>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</si>
  <si>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</si>
  <si>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</si>
  <si>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</si>
  <si>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</si>
  <si>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</si>
  <si>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</si>
  <si>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</si>
  <si>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</si>
  <si>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</si>
  <si>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</si>
  <si>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</si>
  <si>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</si>
  <si>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</si>
  <si>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</si>
  <si>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</si>
  <si>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</si>
  <si>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</si>
  <si>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</si>
  <si>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</si>
  <si>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</si>
  <si>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</si>
  <si>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</si>
  <si>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</si>
  <si>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</si>
  <si>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</si>
  <si>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</si>
  <si>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</si>
  <si>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</si>
  <si>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</si>
  <si>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</si>
  <si>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</si>
  <si>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</si>
  <si>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</si>
  <si>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</si>
  <si>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</si>
  <si>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</si>
  <si>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</si>
  <si>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</si>
  <si>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</si>
  <si>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</si>
  <si>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</si>
  <si>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</si>
  <si>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</si>
  <si>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</si>
  <si>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</si>
  <si>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</si>
  <si>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</si>
  <si>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</si>
  <si>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</si>
  <si>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</si>
  <si>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</si>
  <si>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</si>
  <si>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</si>
  <si>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</si>
  <si>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</si>
  <si>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</si>
  <si>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</si>
  <si>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</si>
  <si>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</si>
  <si>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</si>
  <si>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</si>
  <si>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</si>
  <si>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</si>
  <si>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</si>
  <si>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</si>
  <si>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</si>
  <si>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</si>
  <si>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</si>
  <si>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</si>
  <si>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</si>
  <si>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</si>
  <si>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</si>
  <si>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</si>
  <si>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</si>
  <si>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</si>
  <si>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</si>
  <si>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</si>
  <si>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</si>
  <si>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</si>
  <si>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</si>
  <si>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</si>
  <si>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</si>
  <si>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</si>
  <si>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</si>
  <si>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</si>
  <si>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</si>
  <si>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</si>
  <si>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</si>
  <si>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</si>
  <si>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</si>
  <si>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</si>
  <si>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</si>
  <si>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</si>
  <si>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</si>
  <si>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</si>
  <si>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</si>
  <si>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</si>
  <si>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</si>
  <si>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</si>
  <si>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</si>
  <si>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</si>
  <si>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</si>
  <si>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</si>
  <si>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</si>
  <si>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</si>
  <si>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</si>
  <si>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</si>
  <si>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</si>
  <si>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</si>
  <si>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</si>
  <si>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</si>
  <si>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</si>
  <si>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</si>
  <si>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</si>
  <si>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</si>
  <si>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</si>
  <si>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</si>
  <si>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</si>
  <si>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</si>
  <si>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</si>
  <si>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</si>
  <si>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</si>
  <si>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</si>
  <si>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</si>
  <si>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</si>
  <si>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</si>
  <si>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</si>
  <si>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</si>
  <si>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</si>
  <si>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</si>
  <si>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</si>
  <si>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</si>
  <si>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</si>
  <si>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</si>
  <si>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</si>
  <si>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</si>
  <si>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</si>
  <si>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</si>
  <si>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</si>
  <si>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</si>
  <si>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</si>
  <si>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</si>
  <si>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</si>
  <si>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</si>
  <si>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</si>
  <si>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</si>
  <si>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</si>
  <si>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</si>
  <si>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</si>
  <si>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</si>
  <si>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</si>
  <si>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</si>
  <si>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</si>
  <si>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</si>
  <si>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</si>
  <si>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</si>
  <si>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</si>
  <si>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</si>
  <si>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</si>
  <si>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</si>
  <si>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</si>
  <si>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</si>
  <si>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</si>
  <si>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</si>
  <si>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</si>
  <si>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</si>
  <si>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</si>
  <si>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</si>
  <si>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</si>
  <si>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</si>
  <si>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</si>
  <si>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</si>
  <si>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</si>
  <si>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</si>
  <si>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</si>
  <si>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</si>
  <si>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</si>
  <si>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</si>
  <si>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</si>
  <si>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</si>
  <si>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</si>
  <si>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</si>
  <si>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</si>
  <si>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</si>
  <si>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</si>
  <si>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</si>
  <si>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</si>
  <si>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</si>
  <si>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</si>
  <si>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</si>
  <si>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</si>
  <si>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</si>
  <si>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</si>
  <si>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</si>
  <si>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</si>
  <si>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</si>
  <si>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</si>
  <si>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</si>
  <si>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</si>
  <si>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</si>
  <si>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</si>
  <si>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</si>
  <si>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</si>
  <si>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</si>
  <si>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</si>
  <si>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</si>
  <si>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</si>
  <si>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</si>
  <si>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</si>
  <si>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</si>
  <si>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</si>
  <si>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</si>
  <si>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</si>
  <si>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</si>
  <si>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</si>
  <si>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</si>
  <si>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</si>
  <si>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</si>
  <si>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</si>
  <si>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</si>
  <si>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</si>
  <si>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</si>
  <si>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</si>
  <si>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</si>
  <si>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</si>
  <si>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</si>
  <si>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</si>
  <si>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</si>
  <si>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</si>
  <si>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</si>
  <si>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</si>
  <si>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</si>
  <si>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</si>
  <si>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</si>
  <si>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</si>
  <si>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</si>
  <si>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</si>
  <si>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</si>
  <si>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</si>
  <si>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</si>
  <si>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</si>
  <si>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</si>
  <si>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</si>
  <si>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</si>
  <si>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</si>
  <si>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</si>
  <si>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</si>
  <si>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</si>
  <si>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</si>
  <si>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</si>
  <si>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</si>
  <si>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</si>
  <si>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</si>
  <si>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</si>
  <si>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</si>
  <si>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</si>
  <si>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</si>
  <si>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</si>
  <si>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</si>
  <si>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</si>
  <si>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</si>
  <si>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</si>
  <si>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</si>
  <si>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</si>
  <si>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</si>
  <si>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</si>
  <si>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</si>
  <si>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</si>
  <si>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</si>
  <si>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</si>
  <si>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</si>
  <si>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</si>
  <si>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</si>
  <si>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</si>
  <si>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</si>
  <si>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</si>
  <si>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</si>
  <si>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</si>
  <si>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</si>
  <si>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</si>
  <si>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</si>
  <si>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</si>
  <si>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</si>
  <si>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</si>
  <si>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</si>
  <si>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</si>
  <si>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</si>
  <si>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</si>
  <si>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</si>
  <si>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</si>
  <si>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</si>
  <si>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</si>
  <si>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</si>
  <si>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</si>
  <si>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</si>
  <si>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</si>
  <si>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</si>
  <si>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</si>
  <si>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</si>
  <si>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</si>
  <si>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</si>
  <si>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</si>
  <si>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</si>
  <si>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</si>
  <si>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</si>
  <si>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</si>
  <si>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</si>
  <si>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</si>
  <si>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</si>
  <si>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</si>
  <si>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</si>
  <si>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</si>
  <si>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</si>
  <si>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</si>
  <si>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</si>
  <si>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</si>
  <si>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</si>
  <si>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</si>
  <si>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</si>
  <si>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</si>
  <si>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</si>
  <si>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</si>
  <si>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</si>
  <si>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</si>
  <si>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</si>
  <si>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</si>
  <si>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</si>
  <si>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</si>
  <si>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</si>
  <si>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</si>
  <si>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</si>
  <si>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</si>
  <si>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</si>
  <si>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</si>
  <si>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</si>
  <si>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</si>
  <si>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</si>
  <si>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</si>
  <si>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</si>
  <si>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</si>
  <si>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</si>
  <si>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</si>
  <si>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</si>
  <si>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</si>
  <si>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</si>
  <si>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</si>
  <si>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</si>
  <si>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</si>
  <si>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</si>
  <si>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</si>
  <si>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</si>
  <si>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</si>
  <si>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</si>
  <si>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</si>
  <si>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</si>
  <si>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</si>
  <si>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</si>
  <si>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</si>
  <si>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</si>
  <si>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</si>
  <si>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</si>
  <si>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</si>
  <si>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</si>
  <si>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</si>
  <si>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</si>
  <si>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</si>
  <si>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</si>
  <si>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</si>
  <si>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</si>
  <si>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</si>
  <si>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</si>
  <si>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</si>
  <si>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</si>
  <si>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</si>
  <si>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</si>
  <si>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</si>
  <si>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</si>
  <si>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</si>
  <si>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</si>
  <si>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</si>
  <si>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</si>
  <si>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</si>
  <si>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</si>
  <si>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</si>
  <si>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</si>
  <si>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</si>
  <si>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</si>
  <si>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</si>
  <si>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</si>
  <si>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</si>
  <si>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</si>
  <si>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</si>
  <si>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</si>
  <si>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</si>
  <si>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</si>
  <si>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</si>
  <si>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</si>
  <si>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</si>
  <si>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</si>
  <si>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</si>
  <si>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</si>
  <si>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</si>
  <si>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</si>
  <si>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</si>
  <si>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</si>
  <si>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</si>
  <si>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</si>
  <si>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</si>
  <si>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</si>
  <si>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</si>
  <si>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</si>
  <si>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</si>
  <si>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</si>
  <si>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</si>
  <si>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</si>
  <si>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</si>
  <si>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</si>
  <si>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</si>
  <si>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</si>
  <si>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</si>
  <si>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</si>
  <si>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</si>
  <si>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</si>
  <si>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</si>
  <si>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</si>
  <si>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</si>
  <si>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</si>
  <si>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</si>
  <si>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</si>
  <si>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</si>
  <si>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</si>
  <si>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</si>
  <si>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</si>
  <si>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</si>
  <si>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</si>
  <si>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</si>
  <si>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</si>
  <si>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</si>
  <si>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</si>
  <si>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</si>
  <si>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</si>
  <si>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</si>
  <si>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</si>
  <si>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</si>
  <si>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</si>
  <si>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</si>
  <si>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</si>
  <si>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</si>
  <si>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</si>
  <si>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</si>
  <si>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</si>
  <si>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</si>
  <si>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</si>
  <si>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</si>
  <si>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</si>
  <si>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</si>
  <si>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</si>
  <si>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</si>
  <si>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</si>
  <si>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</si>
  <si>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</si>
  <si>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</si>
  <si>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</si>
  <si>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</si>
  <si>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</si>
  <si>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</si>
  <si>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</si>
  <si>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</si>
  <si>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</si>
  <si>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</si>
  <si>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</si>
  <si>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</si>
  <si>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</si>
  <si>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</si>
  <si>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</si>
  <si>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</si>
  <si>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</si>
  <si>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</si>
  <si>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</si>
  <si>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</si>
  <si>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</si>
  <si>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</si>
  <si>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</si>
  <si>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</si>
  <si>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</si>
  <si>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</si>
  <si>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</si>
  <si>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</si>
  <si>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</si>
  <si>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</si>
  <si>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</si>
  <si>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</si>
  <si>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</si>
  <si>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</si>
  <si>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</si>
  <si>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</si>
  <si>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</si>
  <si>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</si>
  <si>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</si>
  <si>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</si>
  <si>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</si>
  <si>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</si>
  <si>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</si>
  <si>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</si>
  <si>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</si>
  <si>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</si>
  <si>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</si>
  <si>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</si>
  <si>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</si>
  <si>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</si>
  <si>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</si>
  <si>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</si>
  <si>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</si>
  <si>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</si>
  <si>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</si>
  <si>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</si>
  <si>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</si>
  <si>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</si>
  <si>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</si>
  <si>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</si>
  <si>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</si>
  <si>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</si>
  <si>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</si>
  <si>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</si>
  <si>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</si>
  <si>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</si>
  <si>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</si>
  <si>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</si>
  <si>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</si>
  <si>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</si>
  <si>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</si>
  <si>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</si>
  <si>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</si>
  <si>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</si>
  <si>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</si>
  <si>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</si>
  <si>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</si>
  <si>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</si>
  <si>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</si>
  <si>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</si>
  <si>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</si>
  <si>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</si>
  <si>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</si>
  <si>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</si>
  <si>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</si>
  <si>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</si>
  <si>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</si>
  <si>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</si>
  <si>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</si>
  <si>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</si>
  <si>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</si>
  <si>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</si>
  <si>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</si>
  <si>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</si>
  <si>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</si>
  <si>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</si>
  <si>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</si>
  <si>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</si>
  <si>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</si>
  <si>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</si>
  <si>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</si>
  <si>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</si>
  <si>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</si>
  <si>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</si>
  <si>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</si>
  <si>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</si>
  <si>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</si>
  <si>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</si>
  <si>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</si>
  <si>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</si>
  <si>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</si>
  <si>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</si>
  <si>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</si>
  <si>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</si>
  <si>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</si>
  <si>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</si>
  <si>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</si>
  <si>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</si>
  <si>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</si>
  <si>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</si>
  <si>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</si>
  <si>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</si>
  <si>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</si>
  <si>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</si>
  <si>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</si>
  <si>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</si>
  <si>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</si>
  <si>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</si>
  <si>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</si>
  <si>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</si>
  <si>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</si>
  <si>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</si>
  <si>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</si>
  <si>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</si>
  <si>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</si>
  <si>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</si>
  <si>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</si>
  <si>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</si>
  <si>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</si>
  <si>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</si>
  <si>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</si>
  <si>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</si>
  <si>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</si>
  <si>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</si>
  <si>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</si>
  <si>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</si>
  <si>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</si>
  <si>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</si>
  <si>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</si>
  <si>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</si>
  <si>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</si>
  <si>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</si>
  <si>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</si>
  <si>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</si>
  <si>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</si>
  <si>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</si>
  <si>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</si>
  <si>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</si>
  <si>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</si>
  <si>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</si>
  <si>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</si>
  <si>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</si>
  <si>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</si>
  <si>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</si>
  <si>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</si>
  <si>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</si>
  <si>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</si>
  <si>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</si>
  <si>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</si>
  <si>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</si>
  <si>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</si>
  <si>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</si>
  <si>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</si>
  <si>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</si>
  <si>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</si>
  <si>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</si>
  <si>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</si>
  <si>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</si>
  <si>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</si>
  <si>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</si>
  <si>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</si>
  <si>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</si>
  <si>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</si>
  <si>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</si>
  <si>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</si>
  <si>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</si>
  <si>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</si>
  <si>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</si>
  <si>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</si>
  <si>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</si>
  <si>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</si>
  <si>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</si>
  <si>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</si>
  <si>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</si>
  <si>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</si>
  <si>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</si>
  <si>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</si>
  <si>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</si>
  <si>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</si>
  <si>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</si>
  <si>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</si>
  <si>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</si>
  <si>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</si>
  <si>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</si>
  <si>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</si>
  <si>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</si>
  <si>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</si>
  <si>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</si>
  <si>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</si>
  <si>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</si>
  <si>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</si>
  <si>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</si>
  <si>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</si>
  <si>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</si>
  <si>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</si>
  <si>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</si>
  <si>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</si>
  <si>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</si>
  <si>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</si>
  <si>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</si>
  <si>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</si>
  <si>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</si>
  <si>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</si>
  <si>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</si>
  <si>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</si>
  <si>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</si>
  <si>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</si>
  <si>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</si>
  <si>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</si>
  <si>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</si>
  <si>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</si>
  <si>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</si>
  <si>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</si>
  <si>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</si>
  <si>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</si>
  <si>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</si>
  <si>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</si>
  <si>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</si>
  <si>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</si>
  <si>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</si>
  <si>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</si>
  <si>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</si>
  <si>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</si>
  <si>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</si>
  <si>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</si>
  <si>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</si>
  <si>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</si>
  <si>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</si>
  <si>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</si>
  <si>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</si>
  <si>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</si>
  <si>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</si>
  <si>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</si>
  <si>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</si>
  <si>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</si>
  <si>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</si>
  <si>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</si>
  <si>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</si>
  <si>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</si>
  <si>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</si>
  <si>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</si>
  <si>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</si>
  <si>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</si>
  <si>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</si>
  <si>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</si>
  <si>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</si>
  <si>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</si>
  <si>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</si>
  <si>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</si>
  <si>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</si>
  <si>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</si>
  <si>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</si>
  <si>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</si>
  <si>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</si>
  <si>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</si>
  <si>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</si>
  <si>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</si>
  <si>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</si>
  <si>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</si>
  <si>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</si>
  <si>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</si>
  <si>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</si>
  <si>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</si>
  <si>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</si>
  <si>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</si>
  <si>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</si>
  <si>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</si>
  <si>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</si>
  <si>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</si>
  <si>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</si>
  <si>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</si>
  <si>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</si>
  <si>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</si>
  <si>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</si>
  <si>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</si>
  <si>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</si>
  <si>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</si>
  <si>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</si>
  <si>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</si>
  <si>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</si>
  <si>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</si>
  <si>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</si>
  <si>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</si>
  <si>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</si>
  <si>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</si>
  <si>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</si>
  <si>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</si>
  <si>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</si>
  <si>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</si>
  <si>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</si>
  <si>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</si>
  <si>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</si>
  <si>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</si>
  <si>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</si>
  <si>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</si>
  <si>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</si>
  <si>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</si>
  <si>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</si>
  <si>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</si>
  <si>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</si>
  <si>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</si>
  <si>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</si>
  <si>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</si>
  <si>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</si>
  <si>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</si>
  <si>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</si>
  <si>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</si>
  <si>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</si>
  <si>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</si>
  <si>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</si>
  <si>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</si>
  <si>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</si>
  <si>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</si>
  <si>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</si>
  <si>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</si>
  <si>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</si>
  <si>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</si>
  <si>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</si>
  <si>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</si>
  <si>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</si>
  <si>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</si>
  <si>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</si>
  <si>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</si>
  <si>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</si>
  <si>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</si>
  <si>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</si>
  <si>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</si>
  <si>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</si>
  <si>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</si>
  <si>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</si>
  <si>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</si>
  <si>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</si>
  <si>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</si>
  <si>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</si>
  <si>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</si>
  <si>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</si>
  <si>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</si>
  <si>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</si>
  <si>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</si>
  <si>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</si>
  <si>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</si>
  <si>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</si>
  <si>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</si>
  <si>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</si>
  <si>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</si>
  <si>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</si>
  <si>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</si>
  <si>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</si>
  <si>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</si>
  <si>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</si>
  <si>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</si>
  <si>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</si>
  <si>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</si>
  <si>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</si>
  <si>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</si>
  <si>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</si>
  <si>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</si>
  <si>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</si>
  <si>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</si>
  <si>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</si>
  <si>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</si>
  <si>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</si>
  <si>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</si>
  <si>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</si>
  <si>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</si>
  <si>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</si>
  <si>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</si>
  <si>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</si>
  <si>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</si>
  <si>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</si>
  <si>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</si>
  <si>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</si>
  <si>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</si>
  <si>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</si>
  <si>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</si>
  <si>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</si>
  <si>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</si>
  <si>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</si>
  <si>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</si>
  <si>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</si>
  <si>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</si>
  <si>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</si>
  <si>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</si>
  <si>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</si>
  <si>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</si>
  <si>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</si>
  <si>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</si>
  <si>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</si>
  <si>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</si>
  <si>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</si>
  <si>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</si>
  <si>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</si>
  <si>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</si>
  <si>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</si>
  <si>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</si>
  <si>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</si>
  <si>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</si>
  <si>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</si>
  <si>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</si>
  <si>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</si>
  <si>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</si>
  <si>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</si>
  <si>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</si>
  <si>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</si>
  <si>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</si>
  <si>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</si>
  <si>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</si>
  <si>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</si>
  <si>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</si>
  <si>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</si>
  <si>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</si>
  <si>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</si>
  <si>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</si>
  <si>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</si>
  <si>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</si>
  <si>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</si>
  <si>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</si>
  <si>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</si>
  <si>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</si>
  <si>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</si>
  <si>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</si>
  <si>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</si>
  <si>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</si>
  <si>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</si>
  <si>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</si>
  <si>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</si>
  <si>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</si>
  <si>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</si>
  <si>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</si>
  <si>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</si>
  <si>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</si>
  <si>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</si>
  <si>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</si>
  <si>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</si>
  <si>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</si>
  <si>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</si>
  <si>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</si>
  <si>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</si>
  <si>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</si>
  <si>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</si>
  <si>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</si>
  <si>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</si>
  <si>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</si>
  <si>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</si>
  <si>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</si>
  <si>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</si>
  <si>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</si>
  <si>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</si>
  <si>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</si>
  <si>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</si>
  <si>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</si>
  <si>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</si>
  <si>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</si>
  <si>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</si>
  <si>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</si>
  <si>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</si>
  <si>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</si>
  <si>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</si>
  <si>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</si>
  <si>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</si>
  <si>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</si>
  <si>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</si>
  <si>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</si>
  <si>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</si>
  <si>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</si>
  <si>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</si>
  <si>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</si>
  <si>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</si>
  <si>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</si>
  <si>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</si>
  <si>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</si>
  <si>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</si>
  <si>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</si>
  <si>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</si>
  <si>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</si>
  <si>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</si>
  <si>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</si>
  <si>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</si>
  <si>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</si>
  <si>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</si>
  <si>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</si>
  <si>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</si>
  <si>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</si>
  <si>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</si>
  <si>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</si>
  <si>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</si>
  <si>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</si>
  <si>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</si>
  <si>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</si>
  <si>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</si>
  <si>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</si>
  <si>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</si>
  <si>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</si>
  <si>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</si>
  <si>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</si>
  <si>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</si>
  <si>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</si>
  <si>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</si>
  <si>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</si>
  <si>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</si>
  <si>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</si>
  <si>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</si>
  <si>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</si>
  <si>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</si>
  <si>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</si>
  <si>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</si>
  <si>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</si>
  <si>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</si>
  <si>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</si>
  <si>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</si>
  <si>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</si>
  <si>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</si>
  <si>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</si>
  <si>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</si>
  <si>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</si>
  <si>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</si>
  <si>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</si>
  <si>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</si>
  <si>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</si>
  <si>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</si>
  <si>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</si>
  <si>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</si>
  <si>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</si>
  <si>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</si>
  <si>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</si>
  <si>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</si>
  <si>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</si>
  <si>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</si>
  <si>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</si>
  <si>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</si>
  <si>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</si>
  <si>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</si>
  <si>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</si>
  <si>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</si>
  <si>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</si>
  <si>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</si>
  <si>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</si>
  <si>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</si>
  <si>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</si>
  <si>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</si>
  <si>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</si>
  <si>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</si>
  <si>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</si>
  <si>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</si>
  <si>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</si>
  <si>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</si>
  <si>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</si>
  <si>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</si>
  <si>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</si>
  <si>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</si>
  <si>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</si>
  <si>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</si>
  <si>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</si>
  <si>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</si>
  <si>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</si>
  <si>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</si>
  <si>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</si>
  <si>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</si>
  <si>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</si>
  <si>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</si>
  <si>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</si>
  <si>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</si>
  <si>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</si>
  <si>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</si>
  <si>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</si>
  <si>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</si>
  <si>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</si>
  <si>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</si>
  <si>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</si>
  <si>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</si>
  <si>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</si>
  <si>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</si>
  <si>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</si>
  <si>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</si>
  <si>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</si>
  <si>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</si>
  <si>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</si>
  <si>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</si>
  <si>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</si>
  <si>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</si>
  <si>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</si>
  <si>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</si>
  <si>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</si>
  <si>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</si>
  <si>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</si>
  <si>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</si>
  <si>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</si>
  <si>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</si>
  <si>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</si>
  <si>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</si>
  <si>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</si>
  <si>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</si>
  <si>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</si>
  <si>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</si>
  <si>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</si>
  <si>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</si>
  <si>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</si>
  <si>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</si>
  <si>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</si>
  <si>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</si>
  <si>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</si>
  <si>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</si>
  <si>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</si>
  <si>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</si>
  <si>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</si>
  <si>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</si>
  <si>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</si>
  <si>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</si>
  <si>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</si>
  <si>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</si>
  <si>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</si>
  <si>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</si>
  <si>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</si>
  <si>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</si>
  <si>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</si>
  <si>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</si>
  <si>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</si>
  <si>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</si>
  <si>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</si>
  <si>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</si>
  <si>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</si>
  <si>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</si>
  <si>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</si>
  <si>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</si>
  <si>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</si>
  <si>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</si>
  <si>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</si>
  <si>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</si>
  <si>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</si>
  <si>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</si>
  <si>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</si>
  <si>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</si>
  <si>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</si>
  <si>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</si>
  <si>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</si>
  <si>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</si>
  <si>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</si>
  <si>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</si>
  <si>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</si>
  <si>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</si>
  <si>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</si>
  <si>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</si>
  <si>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</si>
  <si>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</si>
  <si>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</si>
  <si>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</si>
  <si>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</si>
  <si>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</si>
  <si>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</si>
  <si>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</si>
  <si>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</si>
  <si>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</si>
  <si>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</si>
  <si>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</si>
  <si>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</si>
  <si>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</si>
  <si>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</si>
  <si>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</si>
  <si>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</si>
  <si>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</si>
  <si>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</si>
  <si>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</si>
  <si>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</si>
  <si>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</si>
  <si>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</si>
  <si>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</si>
  <si>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</si>
  <si>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</si>
  <si>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</si>
  <si>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</si>
  <si>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</si>
  <si>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</si>
  <si>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</si>
  <si>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</si>
  <si>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</si>
  <si>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</si>
  <si>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</si>
  <si>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</si>
  <si>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</si>
  <si>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</si>
  <si>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</si>
  <si>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</si>
  <si>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</si>
  <si>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</si>
  <si>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</si>
  <si>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</si>
  <si>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</si>
  <si>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</si>
  <si>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</si>
  <si>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</si>
  <si>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</si>
  <si>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</si>
  <si>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</si>
  <si>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</si>
  <si>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</si>
  <si>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</si>
  <si>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</si>
  <si>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</si>
  <si>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</si>
  <si>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</si>
  <si>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</si>
  <si>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</si>
  <si>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</si>
  <si>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</si>
  <si>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</si>
  <si>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</si>
  <si>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</si>
  <si>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</si>
  <si>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</si>
  <si>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</si>
  <si>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</si>
  <si>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</si>
  <si>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</si>
  <si>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</si>
  <si>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</si>
  <si>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</si>
  <si>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</si>
  <si>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</si>
  <si>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</si>
  <si>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</si>
  <si>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</si>
  <si>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</si>
  <si>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</si>
  <si>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</si>
  <si>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</si>
  <si>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</si>
  <si>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</si>
  <si>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</si>
  <si>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</si>
  <si>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</si>
  <si>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</si>
  <si>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</si>
  <si>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</si>
  <si>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</si>
  <si>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</si>
  <si>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</si>
  <si>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</si>
  <si>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</si>
  <si>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</si>
  <si>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</si>
  <si>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</si>
  <si>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</si>
  <si>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</si>
  <si>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</si>
  <si>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</si>
  <si>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</si>
  <si>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</si>
  <si>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</si>
  <si>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</si>
  <si>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</si>
  <si>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</si>
  <si>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</si>
  <si>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</si>
  <si>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</si>
  <si>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</si>
  <si>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</si>
  <si>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</si>
  <si>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</si>
  <si>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</si>
  <si>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</si>
  <si>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</si>
  <si>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</si>
  <si>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</si>
  <si>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</si>
  <si>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</si>
  <si>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</si>
  <si>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</si>
  <si>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</si>
  <si>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</si>
  <si>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</si>
  <si>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</si>
  <si>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</si>
  <si>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</si>
  <si>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</si>
  <si>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</si>
  <si>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</si>
  <si>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</si>
  <si>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</si>
  <si>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</si>
  <si>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</si>
  <si>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</si>
  <si>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</si>
  <si>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</si>
  <si>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</si>
  <si>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</si>
  <si>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</si>
  <si>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</si>
  <si>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</si>
  <si>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</si>
  <si>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</si>
  <si>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</si>
  <si>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</si>
  <si>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</si>
  <si>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</si>
  <si>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</si>
  <si>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</si>
  <si>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</si>
  <si>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</si>
  <si>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</si>
  <si>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</si>
  <si>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</si>
  <si>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</si>
  <si>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</si>
  <si>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</si>
  <si>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</si>
  <si>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</si>
  <si>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</si>
  <si>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</si>
  <si>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</si>
  <si>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</si>
  <si>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</si>
  <si>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</si>
  <si>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</si>
  <si>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</si>
  <si>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</si>
  <si>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</si>
  <si>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</si>
  <si>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</si>
  <si>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</si>
  <si>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</si>
  <si>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</si>
  <si>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</si>
  <si>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</si>
  <si>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</si>
  <si>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</si>
  <si>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</si>
  <si>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</si>
  <si>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</si>
  <si>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</si>
  <si>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</si>
  <si>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</si>
  <si>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</si>
  <si>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</si>
  <si>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</si>
  <si>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</si>
  <si>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</si>
  <si>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</si>
  <si>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</si>
  <si>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</si>
  <si>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</si>
  <si>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</si>
  <si>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</si>
  <si>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</si>
  <si>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</si>
  <si>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</si>
  <si>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</si>
  <si>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</si>
  <si>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</si>
  <si>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</si>
  <si>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</si>
  <si>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</si>
  <si>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</si>
  <si>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</si>
  <si>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</si>
  <si>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</si>
  <si>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</si>
  <si>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</si>
  <si>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</si>
  <si>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</si>
  <si>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</si>
  <si>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</si>
  <si>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</si>
  <si>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</si>
  <si>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</si>
  <si>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</si>
  <si>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</si>
  <si>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</si>
  <si>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</si>
  <si>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</si>
  <si>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</si>
  <si>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</si>
  <si>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</si>
  <si>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</si>
  <si>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</si>
  <si>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</si>
  <si>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</si>
  <si>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</si>
  <si>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</si>
  <si>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</si>
  <si>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</si>
  <si>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</si>
  <si>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</si>
  <si>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</si>
  <si>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</si>
  <si>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</si>
  <si>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</si>
  <si>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</si>
  <si>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</si>
  <si>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</si>
  <si>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</si>
  <si>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</si>
  <si>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</si>
  <si>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</si>
  <si>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</si>
  <si>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</si>
  <si>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</si>
  <si>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</si>
  <si>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</si>
  <si>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</si>
  <si>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</si>
  <si>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</si>
  <si>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</si>
  <si>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</si>
  <si>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</si>
  <si>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</si>
  <si>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</si>
  <si>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</si>
  <si>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</si>
  <si>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</si>
  <si>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</si>
  <si>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</si>
  <si>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</si>
  <si>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</si>
  <si>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</si>
  <si>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</si>
  <si>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</si>
  <si>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</si>
  <si>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</si>
  <si>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</si>
  <si>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</si>
  <si>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</si>
  <si>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</si>
  <si>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</si>
  <si>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</si>
  <si>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</si>
  <si>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</si>
  <si>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</si>
  <si>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</si>
  <si>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</si>
  <si>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</si>
  <si>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</si>
  <si>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</si>
  <si>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</si>
  <si>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</si>
  <si>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</si>
  <si>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</si>
  <si>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</si>
  <si>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</si>
  <si>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</si>
  <si>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</si>
  <si>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</si>
  <si>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</si>
  <si>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</si>
  <si>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</si>
  <si>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</si>
  <si>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</si>
  <si>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</si>
  <si>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</si>
  <si>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</si>
  <si>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</si>
  <si>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</si>
  <si>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</si>
  <si>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</si>
  <si>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</si>
  <si>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</si>
  <si>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</si>
  <si>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</si>
  <si>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</si>
  <si>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</si>
  <si>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</si>
  <si>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</si>
  <si>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</si>
  <si>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</si>
  <si>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</si>
  <si>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</si>
  <si>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</si>
  <si>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</si>
  <si>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</si>
  <si>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</si>
  <si>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</si>
  <si>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</si>
  <si>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</si>
  <si>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</si>
  <si>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</si>
  <si>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</si>
  <si>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</si>
  <si>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</si>
  <si>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</si>
  <si>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</si>
  <si>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</si>
  <si>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</si>
  <si>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</si>
  <si>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</si>
  <si>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</si>
  <si>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</si>
  <si>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</si>
  <si>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</si>
  <si>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</si>
  <si>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</si>
  <si>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</si>
  <si>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</si>
  <si>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</si>
  <si>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</si>
  <si>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</si>
  <si>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</si>
  <si>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</si>
  <si>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</si>
  <si>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</si>
  <si>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</si>
  <si>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</si>
  <si>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</si>
  <si>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</si>
  <si>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</si>
  <si>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</si>
  <si>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</si>
  <si>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</si>
  <si>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</si>
  <si>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</si>
  <si>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</si>
  <si>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</si>
  <si>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</si>
  <si>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</si>
  <si>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</si>
  <si>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</si>
  <si>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</si>
  <si>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</si>
  <si>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</si>
  <si>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</si>
  <si>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</si>
  <si>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</si>
  <si>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</si>
  <si>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</si>
  <si>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</si>
  <si>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</si>
  <si>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</si>
  <si>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</si>
  <si>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</si>
  <si>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</si>
  <si>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</si>
  <si>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</si>
  <si>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</si>
  <si>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</si>
  <si>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</si>
  <si>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</si>
  <si>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</si>
  <si>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</si>
  <si>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</si>
  <si>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</si>
  <si>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</si>
  <si>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</si>
  <si>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</si>
  <si>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</si>
  <si>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</si>
  <si>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</si>
  <si>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</si>
  <si>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</si>
  <si>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</si>
  <si>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</si>
  <si>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</si>
  <si>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</si>
  <si>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</si>
  <si>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</si>
  <si>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</si>
  <si>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</si>
  <si>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</si>
  <si>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</si>
  <si>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</si>
  <si>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</si>
  <si>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</si>
  <si>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</si>
  <si>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</si>
  <si>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</si>
  <si>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</si>
  <si>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</si>
  <si>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</si>
  <si>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</si>
  <si>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</si>
  <si>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</si>
  <si>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</si>
  <si>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</si>
  <si>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</si>
  <si>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</si>
  <si>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</si>
  <si>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</si>
  <si>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</si>
  <si>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</si>
  <si>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</si>
  <si>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</si>
  <si>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</si>
  <si>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</si>
  <si>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</si>
  <si>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</si>
  <si>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</si>
  <si>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</si>
  <si>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</si>
  <si>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</si>
  <si>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</si>
  <si>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</si>
  <si>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</si>
  <si>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</si>
  <si>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</si>
  <si>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</si>
  <si>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</si>
  <si>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</si>
  <si>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</si>
  <si>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</si>
  <si>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</si>
  <si>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</si>
  <si>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</si>
  <si>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</si>
  <si>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</si>
  <si>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</si>
  <si>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</si>
  <si>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</si>
  <si>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</si>
  <si>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</si>
  <si>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</si>
  <si>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</si>
  <si>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</si>
  <si>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</si>
  <si>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</si>
  <si>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</si>
  <si>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</si>
  <si>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</si>
  <si>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</si>
  <si>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</si>
  <si>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</si>
  <si>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</si>
  <si>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</si>
  <si>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</si>
  <si>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</si>
  <si>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</si>
  <si>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</si>
  <si>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</si>
  <si>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</si>
  <si>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</si>
  <si>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</si>
  <si>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</si>
  <si>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</si>
  <si>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</si>
  <si>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</si>
  <si>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</si>
  <si>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</si>
  <si>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</si>
  <si>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</si>
  <si>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</si>
  <si>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</si>
  <si>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</si>
  <si>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</si>
  <si>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</si>
  <si>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</si>
  <si>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</si>
  <si>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</si>
  <si>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</si>
  <si>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</si>
  <si>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</si>
  <si>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</si>
  <si>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</si>
  <si>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</si>
  <si>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</si>
  <si>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</si>
  <si>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</si>
  <si>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</si>
  <si>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</si>
  <si>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</si>
  <si>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</si>
  <si>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</si>
  <si>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</si>
  <si>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</si>
  <si>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</si>
  <si>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</si>
  <si>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</si>
  <si>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</si>
  <si>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</si>
  <si>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</si>
  <si>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</si>
  <si>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</si>
  <si>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</si>
  <si>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</si>
  <si>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</si>
  <si>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</si>
  <si>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</si>
  <si>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</si>
  <si>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</si>
  <si>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</si>
  <si>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</si>
  <si>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</si>
  <si>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</si>
  <si>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</si>
  <si>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</si>
  <si>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</si>
  <si>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</si>
  <si>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</si>
  <si>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</si>
  <si>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</si>
  <si>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</si>
  <si>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</si>
  <si>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</si>
  <si>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</si>
  <si>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</si>
  <si>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</si>
  <si>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</si>
  <si>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</si>
  <si>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</si>
  <si>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</si>
  <si>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</si>
  <si>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</si>
  <si>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</si>
  <si>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</si>
  <si>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</si>
  <si>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</si>
  <si>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</si>
  <si>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</si>
  <si>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</si>
  <si>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</si>
  <si>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</si>
  <si>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</si>
  <si>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</si>
  <si>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</si>
  <si>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</si>
  <si>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</si>
  <si>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</si>
  <si>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</si>
  <si>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</si>
  <si>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</si>
  <si>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</si>
  <si>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</si>
  <si>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</si>
  <si>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</si>
  <si>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</si>
  <si>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</si>
  <si>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</si>
  <si>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</si>
  <si>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</si>
  <si>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</si>
  <si>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</si>
  <si>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</si>
  <si>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</si>
  <si>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</si>
  <si>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</si>
  <si>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</si>
  <si>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</si>
  <si>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</si>
  <si>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</si>
  <si>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</si>
  <si>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</si>
  <si>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</si>
  <si>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</si>
  <si>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</si>
  <si>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</si>
  <si>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</si>
  <si>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</si>
  <si>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</si>
  <si>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</si>
  <si>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</si>
  <si>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</si>
  <si>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</si>
  <si>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</si>
  <si>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</si>
  <si>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</si>
  <si>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</si>
  <si>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</si>
  <si>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</si>
  <si>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</si>
  <si>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</si>
  <si>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</si>
  <si>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</si>
  <si>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</si>
  <si>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</si>
  <si>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</si>
  <si>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</si>
  <si>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</si>
  <si>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</si>
  <si>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</si>
  <si>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</si>
  <si>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</si>
  <si>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</si>
  <si>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</si>
  <si>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</si>
  <si>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</si>
  <si>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</si>
  <si>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</si>
  <si>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</si>
  <si>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</si>
  <si>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</si>
  <si>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</si>
  <si>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</si>
  <si>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</si>
  <si>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</si>
  <si>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</si>
  <si>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</si>
  <si>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</si>
  <si>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</si>
  <si>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</si>
  <si>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</si>
  <si>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</si>
  <si>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</si>
  <si>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</si>
  <si>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</si>
  <si>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</si>
  <si>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</si>
  <si>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</si>
  <si>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</si>
  <si>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</si>
  <si>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</si>
  <si>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</si>
  <si>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</si>
  <si>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</si>
  <si>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</si>
  <si>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</si>
  <si>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</si>
  <si>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</si>
  <si>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</si>
  <si>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</si>
  <si>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</si>
  <si>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</si>
  <si>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</si>
  <si>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</si>
  <si>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</si>
  <si>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</si>
  <si>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</si>
  <si>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</si>
  <si>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</si>
  <si>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</si>
  <si>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</si>
  <si>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</si>
  <si>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</si>
  <si>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</si>
  <si>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</si>
  <si>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</si>
  <si>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</si>
  <si>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</si>
  <si>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</si>
  <si>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</si>
  <si>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</si>
  <si>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</si>
  <si>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</si>
  <si>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</si>
  <si>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</si>
  <si>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</si>
  <si>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</si>
  <si>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</si>
  <si>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</si>
  <si>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</si>
  <si>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</si>
  <si>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</si>
  <si>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</si>
  <si>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</si>
  <si>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</si>
  <si>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</si>
  <si>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</si>
  <si>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</si>
  <si>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</si>
  <si>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</si>
  <si>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</si>
  <si>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</si>
  <si>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</si>
  <si>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</si>
  <si>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</si>
  <si>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</si>
  <si>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</si>
  <si>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</si>
  <si>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</si>
  <si>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</si>
  <si>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</si>
  <si>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</si>
  <si>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</si>
  <si>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</si>
  <si>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</si>
  <si>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</si>
  <si>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</si>
  <si>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</si>
  <si>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</si>
  <si>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</si>
  <si>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</si>
  <si>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</si>
  <si>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</si>
  <si>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</si>
  <si>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</si>
  <si>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</si>
  <si>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</si>
  <si>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</si>
  <si>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</si>
  <si>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</si>
  <si>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</si>
  <si>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</si>
  <si>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</si>
  <si>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</si>
  <si>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</si>
  <si>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</si>
  <si>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</si>
  <si>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</si>
  <si>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</si>
  <si>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</si>
  <si>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</si>
  <si>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</si>
  <si>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</si>
  <si>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</si>
  <si>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</si>
  <si>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</si>
  <si>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</si>
  <si>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</si>
  <si>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</si>
  <si>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</si>
  <si>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</si>
  <si>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</si>
  <si>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</si>
  <si>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</si>
  <si>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</si>
  <si>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</si>
  <si>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</si>
  <si>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</si>
  <si>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</si>
  <si>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</si>
  <si>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</si>
  <si>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</si>
  <si>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</si>
  <si>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</si>
  <si>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</si>
  <si>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</si>
  <si>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</si>
  <si>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</si>
  <si>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</si>
  <si>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</si>
  <si>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</si>
  <si>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</si>
  <si>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</si>
  <si>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</si>
  <si>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</si>
  <si>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</si>
  <si>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</si>
  <si>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</si>
  <si>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</si>
  <si>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</si>
  <si>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</si>
  <si>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</si>
  <si>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</si>
  <si>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</si>
  <si>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</si>
  <si>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</si>
  <si>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</si>
  <si>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</si>
  <si>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</si>
  <si>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</si>
  <si>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</si>
  <si>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</si>
  <si>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</si>
  <si>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</si>
  <si>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</si>
  <si>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</si>
  <si>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</si>
  <si>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</si>
  <si>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</si>
  <si>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</si>
  <si>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</si>
  <si>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</si>
  <si>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</si>
  <si>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</si>
  <si>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</si>
  <si>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</si>
  <si>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</si>
  <si>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</si>
  <si>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</si>
  <si>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</si>
  <si>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</si>
  <si>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</si>
  <si>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</si>
  <si>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</si>
  <si>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</si>
  <si>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</si>
  <si>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</si>
  <si>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</si>
  <si>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</si>
  <si>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</si>
  <si>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</si>
  <si>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</si>
  <si>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</si>
  <si>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</si>
  <si>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</si>
  <si>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</si>
  <si>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</si>
  <si>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</si>
  <si>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</si>
  <si>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</si>
  <si>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</si>
  <si>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</si>
  <si>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</si>
  <si>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</si>
  <si>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</si>
  <si>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</si>
  <si>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</si>
  <si>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</si>
  <si>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</si>
  <si>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</si>
  <si>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</si>
  <si>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</si>
  <si>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</si>
  <si>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</si>
  <si>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</si>
  <si>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</si>
  <si>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</si>
  <si>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</si>
  <si>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</si>
  <si>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</si>
  <si>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</si>
  <si>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</si>
  <si>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</si>
  <si>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</si>
  <si>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</si>
  <si>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</si>
  <si>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</si>
  <si>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</si>
  <si>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</si>
  <si>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</si>
  <si>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</si>
  <si>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</si>
  <si>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</si>
  <si>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</si>
  <si>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</si>
  <si>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</si>
  <si>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</si>
  <si>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</si>
  <si>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</si>
  <si>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</si>
  <si>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</si>
  <si>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</si>
  <si>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</si>
  <si>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</si>
  <si>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</si>
  <si>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</si>
  <si>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</si>
  <si>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</si>
  <si>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</si>
  <si>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</si>
  <si>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</si>
  <si>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</si>
  <si>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</si>
  <si>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</si>
  <si>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</si>
  <si>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</si>
  <si>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</si>
  <si>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</si>
  <si>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</si>
  <si>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</si>
  <si>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</si>
  <si>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</si>
  <si>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</si>
  <si>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</si>
  <si>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</si>
  <si>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</si>
  <si>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</si>
  <si>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</si>
  <si>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</si>
  <si>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</si>
  <si>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</si>
  <si>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</si>
  <si>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</si>
  <si>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</si>
  <si>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</si>
  <si>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</si>
  <si>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</si>
  <si>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</si>
  <si>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</si>
  <si>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</si>
  <si>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</si>
  <si>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</si>
  <si>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</si>
  <si>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</si>
  <si>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</si>
  <si>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</si>
  <si>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</si>
  <si>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</si>
  <si>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</si>
  <si>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</si>
  <si>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</si>
  <si>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</si>
  <si>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</si>
  <si>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</si>
  <si>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</si>
  <si>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</si>
  <si>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</si>
  <si>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</si>
  <si>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</si>
  <si>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</si>
  <si>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</si>
  <si>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</si>
  <si>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</si>
  <si>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</si>
  <si>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</si>
  <si>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</si>
  <si>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</si>
  <si>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</si>
  <si>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</si>
  <si>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</si>
  <si>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</si>
  <si>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</si>
  <si>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</si>
  <si>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</si>
  <si>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</si>
  <si>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</si>
  <si>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</si>
  <si>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</si>
  <si>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</si>
  <si>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</si>
  <si>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</si>
  <si>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</si>
  <si>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</si>
  <si>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</si>
  <si>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</si>
  <si>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</si>
  <si>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</si>
  <si>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</si>
  <si>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</si>
  <si>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</si>
  <si>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</si>
  <si>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</si>
  <si>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</si>
  <si>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</si>
  <si>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</si>
  <si>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</si>
  <si>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</si>
  <si>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</si>
  <si>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</si>
  <si>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</si>
  <si>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</si>
  <si>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</si>
  <si>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</si>
  <si>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</si>
  <si>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</si>
  <si>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</si>
  <si>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</si>
  <si>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</si>
  <si>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</si>
  <si>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</si>
  <si>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</si>
  <si>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</si>
  <si>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</si>
  <si>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</si>
  <si>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</si>
  <si>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</si>
  <si>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</si>
  <si>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</si>
  <si>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</si>
  <si>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</si>
  <si>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</si>
  <si>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</si>
  <si>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</si>
  <si>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</si>
  <si>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</si>
  <si>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</si>
  <si>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</si>
  <si>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</si>
  <si>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</si>
  <si>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</si>
  <si>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</si>
  <si>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</si>
  <si>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</si>
  <si>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</si>
  <si>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</si>
  <si>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</si>
  <si>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</si>
  <si>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</si>
  <si>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</si>
  <si>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</si>
  <si>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</si>
  <si>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</si>
  <si>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</si>
  <si>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</si>
  <si>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</si>
  <si>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</si>
  <si>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</si>
  <si>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</si>
  <si>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</si>
  <si>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</si>
  <si>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</si>
  <si>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</si>
  <si>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</si>
  <si>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</si>
  <si>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</si>
  <si>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</si>
  <si>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</si>
  <si>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</si>
  <si>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</si>
  <si>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</si>
  <si>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</si>
  <si>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</si>
  <si>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</si>
  <si>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</si>
  <si>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</si>
  <si>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</si>
  <si>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</si>
  <si>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</si>
  <si>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</si>
  <si>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</si>
  <si>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</si>
  <si>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</si>
  <si>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</si>
  <si>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</si>
  <si>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</si>
  <si>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</si>
  <si>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</si>
  <si>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</si>
  <si>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</si>
  <si>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</si>
  <si>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</si>
  <si>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</si>
  <si>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</si>
  <si>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</si>
  <si>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</si>
  <si>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</si>
  <si>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</si>
  <si>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</si>
  <si>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</si>
  <si>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</si>
  <si>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</si>
  <si>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</si>
  <si>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</si>
  <si>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</si>
  <si>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</si>
  <si>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</si>
  <si>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</si>
  <si>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</si>
  <si>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</si>
  <si>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</si>
  <si>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</si>
  <si>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</si>
  <si>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</si>
  <si>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</si>
  <si>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</si>
  <si>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</si>
  <si>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</si>
  <si>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</si>
  <si>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</si>
  <si>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</si>
  <si>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</si>
  <si>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</si>
  <si>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</si>
  <si>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</si>
  <si>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</si>
  <si>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</si>
  <si>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</si>
  <si>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</si>
  <si>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</si>
  <si>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</si>
  <si>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</si>
  <si>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</si>
  <si>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</si>
  <si>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</si>
  <si>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</si>
  <si>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</si>
  <si>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</si>
  <si>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</si>
  <si>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</si>
  <si>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</si>
  <si>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</si>
  <si>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</si>
  <si>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</si>
  <si>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</si>
  <si>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</si>
  <si>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</si>
  <si>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</si>
  <si>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</si>
  <si>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</si>
  <si>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</si>
  <si>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</si>
  <si>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</si>
  <si>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</si>
  <si>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</si>
  <si>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</si>
  <si>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</si>
  <si>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</si>
  <si>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</si>
  <si>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</si>
  <si>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</si>
  <si>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</si>
  <si>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</si>
  <si>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</si>
  <si>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</si>
  <si>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</si>
  <si>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</si>
  <si>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</si>
  <si>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</si>
  <si>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</si>
  <si>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</si>
  <si>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</si>
  <si>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</si>
  <si>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</si>
  <si>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</si>
  <si>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</si>
  <si>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</si>
  <si>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</si>
  <si>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</si>
  <si>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</si>
  <si>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</si>
  <si>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</si>
  <si>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</si>
  <si>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</si>
  <si>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</si>
  <si>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</si>
  <si>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</si>
  <si>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</si>
  <si>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</si>
  <si>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</si>
  <si>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</si>
  <si>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</si>
  <si>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</si>
  <si>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</si>
  <si>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</si>
  <si>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</si>
  <si>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</si>
  <si>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</si>
  <si>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</si>
  <si>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</si>
  <si>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</si>
  <si>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</si>
  <si>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</si>
  <si>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</si>
  <si>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</si>
  <si>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</si>
  <si>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</si>
  <si>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</si>
  <si>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</si>
  <si>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</si>
  <si>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</si>
  <si>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</si>
  <si>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</si>
  <si>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</si>
  <si>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</si>
  <si>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</si>
  <si>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</si>
  <si>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</si>
  <si>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</si>
  <si>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</si>
  <si>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</si>
  <si>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</si>
  <si>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</si>
  <si>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</si>
  <si>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</si>
  <si>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</si>
  <si>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</si>
  <si>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</si>
  <si>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</si>
  <si>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</si>
  <si>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</si>
  <si>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</si>
  <si>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</si>
  <si>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</si>
  <si>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</si>
  <si>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</si>
  <si>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</si>
  <si>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</si>
  <si>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</si>
  <si>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</si>
  <si>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</si>
  <si>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</si>
  <si>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</si>
  <si>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</si>
  <si>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</si>
  <si>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</si>
  <si>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</si>
  <si>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</si>
  <si>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</si>
  <si>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</si>
  <si>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</si>
  <si>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</si>
  <si>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</si>
  <si>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</si>
  <si>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</si>
  <si>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</si>
  <si>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</si>
  <si>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</si>
  <si>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</si>
  <si>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</si>
  <si>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</si>
  <si>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</si>
  <si>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</si>
  <si>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</si>
  <si>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</si>
  <si>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</si>
  <si>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</si>
  <si>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</si>
  <si>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</si>
  <si>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</si>
  <si>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</si>
  <si>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</si>
  <si>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</si>
  <si>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</si>
  <si>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</si>
  <si>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</si>
  <si>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</si>
  <si>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</si>
  <si>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</si>
  <si>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</si>
  <si>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</si>
  <si>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</si>
  <si>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</si>
  <si>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</si>
  <si>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</si>
  <si>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</si>
  <si>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</si>
  <si>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</si>
  <si>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</si>
  <si>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</si>
  <si>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</si>
  <si>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</si>
  <si>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</si>
  <si>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</si>
  <si>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</si>
  <si>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</si>
  <si>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</si>
  <si>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</si>
  <si>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</si>
  <si>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</si>
  <si>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</si>
  <si>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</si>
  <si>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</si>
  <si>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</si>
  <si>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</si>
  <si>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</si>
  <si>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</si>
  <si>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</si>
  <si>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</si>
  <si>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</si>
  <si>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</si>
  <si>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</si>
  <si>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</si>
  <si>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</si>
  <si>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</si>
  <si>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</si>
  <si>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</si>
  <si>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</si>
  <si>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</si>
  <si>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</si>
  <si>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</si>
  <si>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</si>
  <si>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</si>
  <si>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</si>
  <si>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</si>
  <si>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</si>
  <si>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</si>
  <si>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</si>
  <si>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</si>
  <si>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</si>
  <si>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</si>
  <si>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</si>
  <si>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</si>
  <si>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</si>
  <si>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</si>
  <si>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</si>
  <si>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</si>
  <si>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</si>
  <si>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</si>
  <si>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</si>
  <si>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</si>
  <si>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</si>
  <si>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</si>
  <si>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</si>
  <si>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</si>
  <si>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</si>
  <si>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</si>
  <si>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</si>
  <si>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</si>
  <si>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</si>
  <si>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</si>
  <si>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</si>
  <si>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</si>
  <si>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</si>
  <si>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</si>
  <si>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</si>
  <si>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</si>
  <si>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</si>
  <si>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</si>
  <si>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</si>
  <si>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</si>
  <si>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</si>
  <si>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</si>
  <si>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</si>
  <si>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</si>
  <si>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</si>
  <si>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</si>
  <si>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</si>
  <si>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</si>
  <si>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</si>
  <si>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</si>
  <si>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</si>
  <si>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</si>
  <si>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</si>
  <si>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</si>
  <si>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</si>
  <si>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</si>
  <si>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</si>
  <si>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</si>
  <si>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</si>
  <si>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</si>
  <si>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</si>
  <si>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</si>
  <si>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</si>
  <si>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</si>
  <si>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</si>
  <si>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</si>
  <si>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</si>
  <si>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</si>
  <si>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</si>
  <si>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</si>
  <si>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</si>
  <si>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</si>
  <si>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</si>
  <si>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</si>
  <si>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</si>
  <si>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</si>
  <si>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</si>
  <si>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</si>
  <si>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</si>
  <si>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</si>
  <si>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</si>
  <si>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</si>
  <si>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</si>
  <si>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</si>
  <si>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</si>
  <si>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</si>
  <si>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</si>
  <si>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</si>
  <si>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</si>
  <si>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</si>
  <si>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</si>
  <si>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</si>
  <si>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</si>
  <si>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</si>
  <si>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</si>
  <si>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</si>
  <si>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</si>
  <si>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</si>
  <si>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</si>
  <si>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</si>
  <si>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</si>
  <si>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</si>
  <si>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</si>
  <si>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</si>
  <si>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</si>
  <si>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</si>
  <si>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</si>
  <si>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</si>
  <si>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</si>
  <si>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</si>
  <si>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</si>
  <si>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</si>
  <si>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</si>
  <si>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</si>
  <si>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</si>
  <si>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</si>
  <si>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</si>
  <si>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</si>
  <si>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</si>
  <si>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</si>
  <si>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</si>
  <si>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</si>
  <si>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</si>
  <si>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</si>
  <si>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</si>
  <si>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</si>
  <si>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</si>
  <si>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</si>
  <si>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</si>
  <si>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</si>
  <si>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</si>
  <si>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</si>
  <si>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</si>
  <si>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</si>
  <si>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</si>
  <si>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</si>
  <si>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</si>
  <si>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</si>
  <si>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</si>
  <si>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</si>
  <si>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</si>
  <si>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</si>
  <si>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</si>
  <si>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</si>
  <si>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</si>
  <si>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</si>
  <si>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</si>
  <si>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</si>
  <si>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</si>
  <si>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</si>
  <si>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</si>
  <si>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</si>
  <si>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</si>
  <si>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</si>
  <si>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</si>
  <si>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</si>
  <si>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</si>
  <si>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</si>
  <si>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</si>
  <si>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</si>
  <si>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</si>
  <si>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</si>
  <si>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</si>
  <si>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</si>
  <si>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</si>
  <si>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</si>
  <si>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</si>
  <si>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</si>
  <si>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</si>
  <si>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</si>
  <si>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</si>
  <si>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</si>
  <si>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</si>
  <si>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</si>
  <si>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</si>
  <si>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</si>
  <si>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</si>
  <si>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</si>
  <si>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</si>
  <si>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</si>
  <si>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</si>
  <si>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</si>
  <si>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</si>
  <si>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</si>
  <si>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</si>
  <si>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</si>
  <si>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</si>
  <si>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</si>
  <si>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</si>
  <si>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</si>
  <si>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</si>
  <si>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</si>
  <si>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</si>
  <si>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</si>
  <si>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</si>
  <si>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</si>
  <si>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</si>
  <si>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</si>
  <si>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</si>
  <si>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</si>
  <si>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</si>
  <si>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</si>
  <si>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</si>
  <si>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</si>
  <si>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</si>
  <si>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</si>
  <si>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</si>
  <si>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</si>
  <si>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</si>
  <si>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</si>
  <si>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</si>
  <si>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</si>
  <si>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</si>
  <si>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</si>
  <si>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</si>
  <si>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</si>
  <si>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</si>
  <si>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</si>
  <si>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</si>
  <si>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</si>
  <si>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</si>
  <si>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</si>
  <si>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</si>
  <si>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</si>
  <si>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</si>
  <si>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</si>
  <si>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</si>
  <si>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</si>
  <si>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</si>
  <si>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</si>
  <si>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</si>
  <si>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</si>
  <si>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</si>
  <si>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</si>
  <si>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</si>
  <si>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</si>
  <si>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</si>
  <si>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</si>
  <si>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</si>
  <si>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</si>
  <si>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</si>
  <si>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</si>
  <si>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</si>
  <si>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</si>
  <si>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</si>
  <si>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</si>
  <si>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</si>
  <si>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</si>
  <si>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</si>
  <si>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</si>
  <si>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</si>
  <si>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</si>
  <si>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</si>
  <si>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</si>
  <si>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</si>
  <si>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</si>
  <si>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</si>
  <si>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</si>
  <si>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</si>
  <si>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</si>
  <si>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</si>
  <si>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</si>
  <si>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</si>
  <si>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</si>
  <si>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</si>
  <si>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</si>
  <si>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</si>
  <si>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</si>
  <si>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</si>
  <si>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</si>
  <si>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</si>
  <si>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</si>
  <si>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</si>
  <si>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</si>
  <si>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</si>
  <si>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</si>
  <si>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</si>
  <si>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</si>
  <si>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</si>
  <si>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</si>
  <si>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</si>
  <si>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</si>
  <si>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</si>
  <si>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</si>
  <si>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</si>
  <si>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</si>
  <si>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</si>
  <si>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</si>
  <si>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</si>
  <si>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</si>
  <si>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</si>
  <si>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</si>
  <si>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</si>
  <si>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</si>
  <si>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</si>
  <si>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</si>
  <si>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</si>
  <si>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</si>
  <si>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</si>
  <si>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</si>
  <si>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</si>
  <si>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</si>
  <si>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</si>
  <si>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</si>
  <si>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</si>
  <si>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</si>
  <si>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</si>
  <si>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</si>
  <si>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</si>
  <si>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</si>
  <si>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</si>
  <si>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</si>
  <si>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</si>
  <si>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</si>
  <si>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</si>
  <si>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</si>
  <si>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</si>
  <si>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</si>
  <si>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</si>
  <si>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</si>
  <si>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</si>
  <si>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</si>
  <si>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</si>
  <si>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</si>
  <si>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</si>
  <si>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</si>
  <si>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</si>
  <si>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</si>
  <si>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</si>
  <si>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</si>
  <si>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</si>
  <si>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</si>
  <si>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</si>
  <si>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</si>
  <si>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</si>
  <si>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</si>
  <si>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</si>
  <si>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</si>
  <si>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</si>
  <si>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</si>
  <si>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</si>
  <si>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</si>
  <si>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</si>
  <si>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</si>
  <si>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</si>
  <si>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</si>
  <si>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</si>
  <si>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</si>
  <si>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</si>
  <si>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</si>
  <si>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</si>
  <si>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</si>
  <si>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</si>
  <si>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</si>
  <si>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</si>
  <si>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</si>
  <si>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</si>
  <si>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</si>
  <si>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</si>
  <si>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</si>
  <si>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</si>
  <si>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</si>
  <si>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</si>
  <si>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</si>
  <si>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</si>
  <si>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</si>
  <si>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</si>
  <si>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</si>
  <si>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</si>
  <si>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</si>
  <si>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</si>
  <si>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</si>
  <si>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</si>
  <si>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</si>
  <si>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</si>
  <si>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</si>
  <si>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</si>
  <si>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</si>
  <si>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</si>
  <si>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</si>
  <si>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</si>
  <si>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</si>
  <si>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</si>
  <si>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</si>
  <si>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</si>
  <si>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</si>
  <si>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</si>
  <si>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</si>
  <si>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</si>
  <si>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</si>
  <si>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</si>
  <si>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</si>
  <si>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</si>
  <si>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</si>
  <si>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</si>
  <si>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</si>
  <si>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</si>
  <si>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</si>
  <si>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</si>
  <si>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</si>
  <si>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</si>
  <si>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</si>
  <si>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</si>
  <si>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</si>
  <si>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</si>
  <si>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</si>
  <si>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</si>
  <si>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</si>
  <si>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</si>
  <si>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</si>
  <si>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</si>
  <si>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</si>
  <si>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</si>
  <si>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</si>
  <si>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</si>
  <si>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</si>
  <si>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</si>
  <si>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</si>
  <si>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</si>
  <si>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</si>
  <si>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</si>
  <si>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</si>
  <si>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</si>
  <si>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</si>
  <si>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</si>
  <si>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</si>
  <si>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</si>
  <si>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</si>
  <si>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</si>
  <si>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</si>
  <si>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</si>
  <si>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</si>
  <si>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</si>
  <si>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</si>
  <si>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</si>
  <si>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</si>
  <si>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</si>
  <si>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</si>
  <si>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</si>
  <si>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</si>
  <si>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</si>
  <si>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</si>
  <si>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</si>
  <si>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</si>
  <si>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</si>
  <si>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</si>
  <si>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</si>
  <si>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</si>
  <si>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</si>
  <si>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</si>
  <si>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</si>
  <si>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</si>
  <si>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</si>
  <si>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</si>
  <si>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</si>
  <si>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</si>
  <si>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</si>
  <si>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</si>
  <si>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</si>
  <si>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</si>
  <si>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</si>
  <si>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</si>
  <si>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</si>
  <si>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</si>
  <si>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</si>
  <si>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</si>
  <si>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</si>
  <si>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</si>
  <si>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</si>
  <si>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</si>
  <si>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</si>
  <si>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</si>
  <si>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</si>
  <si>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</si>
  <si>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</si>
  <si>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</si>
  <si>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</si>
  <si>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</si>
  <si>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</si>
  <si>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</si>
  <si>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</si>
  <si>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</si>
  <si>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</si>
  <si>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</si>
  <si>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</si>
  <si>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</si>
  <si>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</si>
  <si>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</si>
  <si>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</si>
  <si>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</si>
  <si>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</si>
  <si>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</si>
  <si>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</si>
  <si>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</si>
  <si>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</si>
  <si>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</si>
  <si>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</si>
  <si>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</si>
  <si>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</si>
  <si>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</si>
  <si>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</si>
  <si>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</si>
  <si>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</si>
  <si>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</si>
  <si>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</si>
  <si>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</si>
  <si>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</si>
  <si>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</si>
  <si>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</si>
  <si>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</si>
  <si>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</si>
  <si>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</si>
  <si>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</si>
  <si>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</si>
  <si>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</si>
  <si>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</si>
  <si>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</si>
  <si>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</si>
  <si>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</si>
  <si>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</si>
  <si>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</si>
  <si>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</si>
  <si>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</si>
  <si>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</si>
  <si>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</si>
  <si>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</si>
  <si>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</si>
  <si>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</si>
  <si>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</si>
  <si>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</si>
  <si>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</si>
  <si>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</si>
  <si>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</si>
  <si>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</si>
  <si>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</si>
  <si>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</si>
  <si>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</si>
  <si>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</si>
  <si>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</si>
  <si>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</si>
  <si>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</si>
  <si>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</si>
  <si>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</si>
  <si>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</si>
  <si>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</si>
  <si>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</si>
  <si>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</si>
  <si>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</si>
  <si>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</si>
  <si>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</si>
  <si>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</si>
  <si>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</si>
  <si>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</si>
  <si>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</si>
  <si>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</si>
  <si>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</si>
  <si>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</si>
  <si>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</si>
  <si>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</si>
  <si>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</si>
  <si>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</si>
  <si>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</si>
  <si>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</si>
  <si>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</si>
  <si>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</si>
  <si>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</si>
  <si>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</si>
  <si>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</si>
  <si>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</si>
  <si>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</si>
  <si>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</si>
  <si>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</si>
  <si>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</si>
  <si>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</si>
  <si>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</si>
  <si>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</si>
  <si>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</si>
  <si>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</si>
  <si>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</si>
  <si>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</si>
  <si>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</si>
  <si>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</si>
  <si>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</si>
  <si>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</si>
  <si>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</si>
  <si>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</si>
  <si>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</si>
  <si>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</si>
  <si>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</si>
  <si>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</si>
  <si>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</si>
  <si>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</si>
  <si>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</si>
  <si>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</si>
  <si>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</si>
  <si>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</si>
  <si>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</si>
  <si>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</si>
  <si>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</si>
  <si>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</si>
  <si>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</si>
  <si>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</si>
  <si>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</si>
  <si>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</si>
  <si>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</si>
  <si>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</si>
  <si>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</si>
  <si>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</si>
  <si>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</si>
  <si>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</si>
  <si>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</si>
  <si>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</si>
  <si>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</si>
  <si>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</si>
  <si>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</si>
  <si>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</si>
  <si>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</si>
  <si>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</si>
  <si>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</si>
  <si>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</si>
  <si>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</si>
  <si>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</si>
  <si>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</si>
  <si>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</si>
  <si>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</si>
  <si>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</si>
  <si>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</si>
  <si>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</si>
  <si>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</si>
  <si>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</si>
  <si>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</si>
  <si>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</si>
  <si>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</si>
  <si>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</si>
  <si>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</si>
  <si>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</si>
  <si>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</si>
  <si>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</si>
  <si>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</si>
  <si>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</si>
  <si>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</si>
  <si>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</si>
  <si>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</si>
  <si>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</si>
  <si>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</si>
  <si>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</si>
  <si>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</si>
  <si>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</si>
  <si>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</si>
  <si>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</si>
  <si>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</si>
  <si>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</si>
  <si>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</si>
  <si>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</si>
  <si>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</si>
  <si>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</si>
  <si>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</si>
  <si>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</si>
  <si>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</si>
  <si>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</si>
  <si>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</si>
  <si>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</si>
  <si>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</si>
  <si>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</si>
  <si>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</si>
  <si>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</si>
  <si>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</si>
  <si>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</si>
  <si>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</si>
  <si>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</si>
  <si>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</si>
  <si>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</si>
  <si>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</si>
  <si>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</si>
  <si>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</si>
  <si>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</si>
  <si>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</si>
  <si>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</si>
  <si>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</si>
  <si>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</si>
  <si>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</si>
  <si>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</si>
  <si>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</si>
  <si>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</si>
  <si>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</si>
  <si>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</si>
  <si>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</si>
  <si>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</si>
  <si>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</si>
  <si>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</si>
  <si>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</si>
  <si>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</si>
  <si>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</si>
  <si>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</si>
  <si>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</si>
  <si>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</si>
  <si>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</si>
  <si>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</si>
  <si>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</si>
  <si>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</si>
  <si>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</si>
  <si>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</si>
  <si>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</si>
  <si>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</si>
  <si>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</si>
  <si>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</si>
  <si>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</si>
  <si>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</si>
  <si>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</si>
  <si>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</si>
  <si>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</si>
  <si>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</si>
  <si>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</si>
  <si>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</si>
  <si>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</si>
  <si>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</si>
  <si>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</si>
  <si>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</si>
  <si>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</si>
  <si>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</si>
  <si>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</si>
  <si>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</si>
  <si>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</si>
  <si>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</si>
  <si>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</si>
  <si>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</si>
  <si>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</si>
  <si>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</si>
  <si>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</si>
  <si>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</si>
  <si>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</si>
  <si>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</si>
  <si>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</si>
  <si>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</si>
  <si>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</si>
  <si>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</si>
  <si>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</si>
  <si>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</si>
  <si>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</si>
  <si>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</si>
  <si>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</si>
  <si>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</si>
  <si>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</si>
  <si>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</si>
  <si>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</si>
  <si>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</si>
  <si>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</si>
  <si>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</si>
  <si>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</si>
  <si>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</si>
  <si>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</si>
  <si>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</si>
  <si>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</si>
  <si>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</si>
  <si>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</si>
  <si>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</si>
  <si>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</si>
  <si>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</si>
  <si>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</si>
  <si>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</si>
  <si>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</si>
  <si>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</si>
  <si>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</si>
  <si>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</si>
  <si>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</si>
  <si>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</si>
  <si>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</si>
  <si>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</si>
  <si>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</si>
  <si>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</si>
  <si>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</si>
  <si>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</si>
  <si>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</si>
  <si>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</si>
  <si>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</si>
  <si>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</si>
  <si>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</si>
  <si>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</si>
  <si>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</si>
  <si>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</si>
  <si>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</si>
  <si>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</si>
  <si>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</si>
  <si>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</si>
  <si>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</si>
  <si>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</si>
  <si>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</si>
  <si>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</si>
  <si>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</si>
  <si>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</si>
  <si>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</si>
  <si>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</si>
  <si>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</si>
  <si>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</si>
  <si>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</si>
  <si>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</si>
  <si>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</si>
  <si>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</si>
  <si>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</si>
  <si>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</si>
  <si>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</si>
  <si>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</si>
  <si>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</si>
  <si>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</si>
  <si>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</si>
  <si>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</si>
  <si>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</si>
  <si>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</si>
  <si>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</si>
  <si>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</si>
  <si>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</si>
  <si>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</si>
  <si>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</si>
  <si>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</si>
  <si>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</si>
  <si>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</si>
  <si>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</si>
  <si>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</si>
  <si>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</si>
  <si>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</si>
  <si>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</si>
  <si>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</si>
  <si>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</si>
  <si>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</si>
  <si>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</si>
  <si>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</si>
  <si>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</si>
  <si>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</si>
  <si>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</si>
  <si>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</si>
  <si>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</si>
  <si>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</si>
  <si>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</si>
  <si>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</si>
  <si>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</si>
  <si>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</si>
  <si>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</si>
  <si>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</si>
  <si>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</si>
  <si>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</si>
  <si>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</si>
  <si>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</si>
  <si>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</si>
  <si>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</si>
  <si>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</si>
  <si>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</si>
  <si>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</si>
  <si>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</si>
  <si>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</si>
  <si>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</si>
  <si>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</si>
  <si>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</si>
  <si>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</si>
  <si>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</si>
  <si>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</si>
  <si>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</si>
  <si>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</si>
  <si>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</si>
  <si>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</si>
  <si>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</si>
  <si>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</si>
  <si>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</si>
  <si>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</si>
  <si>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</si>
  <si>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</si>
  <si>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</si>
  <si>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</si>
  <si>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</si>
  <si>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</si>
  <si>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</si>
  <si>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</si>
  <si>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</si>
  <si>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</si>
  <si>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</si>
  <si>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</si>
  <si>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</si>
  <si>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</si>
  <si>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</si>
  <si>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</si>
  <si>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</si>
  <si>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</si>
  <si>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</si>
  <si>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</si>
  <si>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</si>
  <si>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</si>
  <si>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</si>
  <si>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</si>
  <si>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</si>
  <si>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</si>
  <si>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</si>
  <si>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</si>
  <si>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</si>
  <si>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</si>
  <si>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</si>
  <si>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</si>
  <si>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</si>
  <si>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</si>
  <si>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</si>
  <si>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</si>
  <si>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</si>
  <si>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</si>
  <si>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</si>
  <si>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</si>
  <si>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</si>
  <si>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</si>
  <si>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</si>
  <si>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</si>
  <si>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</si>
  <si>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</si>
  <si>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</si>
  <si>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</si>
  <si>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</si>
  <si>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</si>
  <si>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</si>
  <si>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</si>
  <si>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</si>
  <si>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</si>
  <si>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</si>
  <si>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</si>
  <si>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</si>
  <si>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</si>
  <si>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</si>
  <si>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</si>
  <si>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</si>
  <si>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</si>
  <si>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</si>
  <si>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</si>
  <si>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</si>
  <si>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</si>
  <si>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</si>
  <si>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</si>
  <si>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</si>
  <si>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</si>
  <si>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</si>
  <si>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</si>
  <si>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</si>
  <si>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</si>
  <si>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</si>
  <si>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</si>
  <si>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</si>
  <si>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</si>
  <si>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</si>
  <si>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</si>
  <si>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</si>
  <si>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</si>
  <si>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</si>
  <si>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</si>
  <si>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</si>
  <si>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</si>
  <si>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</si>
  <si>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</si>
  <si>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</si>
  <si>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</si>
  <si>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</si>
  <si>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</si>
  <si>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</si>
  <si>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</si>
  <si>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</si>
  <si>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</si>
  <si>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</si>
  <si>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</si>
  <si>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</si>
  <si>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</si>
  <si>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</si>
  <si>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</si>
  <si>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</si>
  <si>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</si>
  <si>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</si>
  <si>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</si>
  <si>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</si>
  <si>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</si>
  <si>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</si>
  <si>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</si>
  <si>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</si>
  <si>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</si>
  <si>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</si>
  <si>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</si>
  <si>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</si>
  <si>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</si>
  <si>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</si>
  <si>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</si>
  <si>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</si>
  <si>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</si>
  <si>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</si>
  <si>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</si>
  <si>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</si>
  <si>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</si>
  <si>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</si>
  <si>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</si>
  <si>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</si>
  <si>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</si>
  <si>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</si>
  <si>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</si>
  <si>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</si>
  <si>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</si>
  <si>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</si>
  <si>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</si>
  <si>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</si>
  <si>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</si>
  <si>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</si>
  <si>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</si>
  <si>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</si>
  <si>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</si>
  <si>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</si>
  <si>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</si>
  <si>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</si>
  <si>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</si>
  <si>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</si>
  <si>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</si>
  <si>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</si>
  <si>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</si>
  <si>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</si>
  <si>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</si>
  <si>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</si>
  <si>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</si>
  <si>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</si>
  <si>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</si>
  <si>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</si>
  <si>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</si>
  <si>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</si>
  <si>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</si>
  <si>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</si>
  <si>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</si>
  <si>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</si>
  <si>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</si>
  <si>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</si>
  <si>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</si>
  <si>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</si>
  <si>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</si>
  <si>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</si>
  <si>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</si>
  <si>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</si>
  <si>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</si>
  <si>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</si>
  <si>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</si>
  <si>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</si>
  <si>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</si>
  <si>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</si>
  <si>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</si>
  <si>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</si>
  <si>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</si>
  <si>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</si>
  <si>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</si>
  <si>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</si>
  <si>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</si>
  <si>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</si>
  <si>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</si>
  <si>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</si>
  <si>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</si>
  <si>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</si>
  <si>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</si>
  <si>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</si>
  <si>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</si>
  <si>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</si>
  <si>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</si>
  <si>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</si>
  <si>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</si>
  <si>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</si>
  <si>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</si>
  <si>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</si>
  <si>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</si>
  <si>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</si>
  <si>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</si>
  <si>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</si>
  <si>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</si>
  <si>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</si>
  <si>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</si>
  <si>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</si>
  <si>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</si>
  <si>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</si>
  <si>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</si>
  <si>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</si>
  <si>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</si>
  <si>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</si>
  <si>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</si>
  <si>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</si>
  <si>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</si>
  <si>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</si>
  <si>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</si>
  <si>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</si>
  <si>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</si>
  <si>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</si>
  <si>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</si>
  <si>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</si>
  <si>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</si>
  <si>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</si>
  <si>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</si>
  <si>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</si>
  <si>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</si>
  <si>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</si>
  <si>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</si>
  <si>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</si>
  <si>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</si>
  <si>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</si>
  <si>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</si>
  <si>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</si>
  <si>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</si>
  <si>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</si>
  <si>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</si>
  <si>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</si>
  <si>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</si>
  <si>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</si>
  <si>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</si>
  <si>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</si>
  <si>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</si>
  <si>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</si>
  <si>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</si>
  <si>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</si>
  <si>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</si>
  <si>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</si>
  <si>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</si>
  <si>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</si>
  <si>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</si>
  <si>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</si>
  <si>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</si>
  <si>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</si>
  <si>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</si>
  <si>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</si>
  <si>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</si>
  <si>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</si>
  <si>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</si>
  <si>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</si>
  <si>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</si>
  <si>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</si>
  <si>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</si>
  <si>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</si>
  <si>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</si>
  <si>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</si>
  <si>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</si>
  <si>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</si>
  <si>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</si>
  <si>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</si>
  <si>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</si>
  <si>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</si>
  <si>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</si>
  <si>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</si>
  <si>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</si>
  <si>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</si>
  <si>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</si>
  <si>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</si>
  <si>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</si>
  <si>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</si>
  <si>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</si>
  <si>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</si>
  <si>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</si>
  <si>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</si>
  <si>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</si>
  <si>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</si>
  <si>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</si>
  <si>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</si>
  <si>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</si>
  <si>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</si>
  <si>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</si>
  <si>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</si>
  <si>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</si>
  <si>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</si>
  <si>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</si>
  <si>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</si>
  <si>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</si>
  <si>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</si>
  <si>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</si>
  <si>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</si>
  <si>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</si>
  <si>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</si>
  <si>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</si>
  <si>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</si>
  <si>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</si>
  <si>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</si>
  <si>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</si>
  <si>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</si>
  <si>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</si>
  <si>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</si>
  <si>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</si>
  <si>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</si>
  <si>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</si>
  <si>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</si>
  <si>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</si>
  <si>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</si>
  <si>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</si>
  <si>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</si>
  <si>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</si>
  <si>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</si>
  <si>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</si>
  <si>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</si>
  <si>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</si>
  <si>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</si>
  <si>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</si>
  <si>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</si>
  <si>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</si>
  <si>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</si>
  <si>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</si>
  <si>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</si>
  <si>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</si>
  <si>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</si>
  <si>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</si>
  <si>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</si>
  <si>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</si>
  <si>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</si>
  <si>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</si>
  <si>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</si>
  <si>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</si>
  <si>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</si>
  <si>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</si>
  <si>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</si>
  <si>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</si>
  <si>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</si>
  <si>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</si>
  <si>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</si>
  <si>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</si>
  <si>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</si>
  <si>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</si>
  <si>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</si>
  <si>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</si>
  <si>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</si>
  <si>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</si>
  <si>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</si>
  <si>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</si>
  <si>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</si>
  <si>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</si>
  <si>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</si>
  <si>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</si>
  <si>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</si>
  <si>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</si>
  <si>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</si>
  <si>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</si>
  <si>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</si>
  <si>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</si>
  <si>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</si>
  <si>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</si>
  <si>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</si>
  <si>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</si>
  <si>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</si>
  <si>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</si>
  <si>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</si>
  <si>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</si>
  <si>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</si>
  <si>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</si>
  <si>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</si>
  <si>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</si>
  <si>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</si>
  <si>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</si>
  <si>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</si>
  <si>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</si>
  <si>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</si>
  <si>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</si>
  <si>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</si>
  <si>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</si>
  <si>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</si>
  <si>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</si>
  <si>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</si>
  <si>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</si>
  <si>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</si>
  <si>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</si>
  <si>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</si>
  <si>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</si>
  <si>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</si>
  <si>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</si>
  <si>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</si>
  <si>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</si>
  <si>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</si>
  <si>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</si>
  <si>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</si>
  <si>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</si>
  <si>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</si>
  <si>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</si>
  <si>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</si>
  <si>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</si>
  <si>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</si>
  <si>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</si>
  <si>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</si>
  <si>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</si>
  <si>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</si>
  <si>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</si>
  <si>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</si>
  <si>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</si>
  <si>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</si>
  <si>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</si>
  <si>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</si>
  <si>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</si>
  <si>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</si>
  <si>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</si>
  <si>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</si>
  <si>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</si>
  <si>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</si>
  <si>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</si>
  <si>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</si>
  <si>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</si>
  <si>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</si>
  <si>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</si>
  <si>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</si>
  <si>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</si>
  <si>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</si>
  <si>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</si>
  <si>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</si>
  <si>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</si>
  <si>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</si>
  <si>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</si>
  <si>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</si>
  <si>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</si>
  <si>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</si>
  <si>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</si>
  <si>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</si>
  <si>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</si>
  <si>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</si>
  <si>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</si>
  <si>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</si>
  <si>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</si>
  <si>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</si>
  <si>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</si>
  <si>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</si>
  <si>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</si>
  <si>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</si>
  <si>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</si>
  <si>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</si>
  <si>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</si>
  <si>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</si>
  <si>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</si>
  <si>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</si>
  <si>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</si>
  <si>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</si>
  <si>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</si>
  <si>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</si>
  <si>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</si>
  <si>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</si>
  <si>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</si>
  <si>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</si>
  <si>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</si>
  <si>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</si>
  <si>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</si>
  <si>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</si>
  <si>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</si>
  <si>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</si>
  <si>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</si>
  <si>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</si>
  <si>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</si>
  <si>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</si>
  <si>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</si>
  <si>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</si>
  <si>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</si>
  <si>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</si>
  <si>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</si>
  <si>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</si>
  <si>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</si>
  <si>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</si>
  <si>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</si>
  <si>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</si>
  <si>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</si>
  <si>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</si>
  <si>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</si>
  <si>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</si>
  <si>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</si>
  <si>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</si>
  <si>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</si>
  <si>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</si>
  <si>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</si>
  <si>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</si>
  <si>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</si>
  <si>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</si>
  <si>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</si>
  <si>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</si>
  <si>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</si>
  <si>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</si>
  <si>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</si>
  <si>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</si>
  <si>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</si>
  <si>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</si>
  <si>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</si>
  <si>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</si>
  <si>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</si>
  <si>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</si>
  <si>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</si>
  <si>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</si>
  <si>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</si>
  <si>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</si>
  <si>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</si>
  <si>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</si>
  <si>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</si>
  <si>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</si>
  <si>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</si>
  <si>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</si>
  <si>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</si>
  <si>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</si>
  <si>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</si>
  <si>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</si>
  <si>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</si>
  <si>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</si>
  <si>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</si>
  <si>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</si>
  <si>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</si>
  <si>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</si>
  <si>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</si>
  <si>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</si>
  <si>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</si>
  <si>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</si>
  <si>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</si>
  <si>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</si>
  <si>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</si>
  <si>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</si>
  <si>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</si>
  <si>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</si>
  <si>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</si>
  <si>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</si>
  <si>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</si>
  <si>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</si>
  <si>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</si>
  <si>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</si>
  <si>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</si>
  <si>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</si>
  <si>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</si>
  <si>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</si>
  <si>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</si>
  <si>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</si>
  <si>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</si>
  <si>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</si>
  <si>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</si>
  <si>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</si>
  <si>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</si>
  <si>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</si>
  <si>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</si>
  <si>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</si>
  <si>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</si>
  <si>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</si>
  <si>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</si>
  <si>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</si>
  <si>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</si>
  <si>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</si>
  <si>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</si>
  <si>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</si>
  <si>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</si>
  <si>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</si>
  <si>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</si>
  <si>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</si>
  <si>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</si>
  <si>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</si>
  <si>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</si>
  <si>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</si>
  <si>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</si>
  <si>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</si>
  <si>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</si>
  <si>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</si>
  <si>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</si>
  <si>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</si>
  <si>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</si>
  <si>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</si>
  <si>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</si>
  <si>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</si>
  <si>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</si>
  <si>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</si>
  <si>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</si>
  <si>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</si>
  <si>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</si>
  <si>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</si>
  <si>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</si>
  <si>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</si>
  <si>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</si>
  <si>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</si>
  <si>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</si>
  <si>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</si>
  <si>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</si>
  <si>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</si>
  <si>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</si>
  <si>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</si>
  <si>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</si>
  <si>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</si>
  <si>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</si>
  <si>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</si>
  <si>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</si>
  <si>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</si>
  <si>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</si>
  <si>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</si>
  <si>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</si>
  <si>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</si>
  <si>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</si>
  <si>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</si>
  <si>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</si>
  <si>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</si>
  <si>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</si>
  <si>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</si>
  <si>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</si>
  <si>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</si>
  <si>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</si>
  <si>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</si>
  <si>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</si>
  <si>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</si>
  <si>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</si>
  <si>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</si>
  <si>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</si>
  <si>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</si>
  <si>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</si>
  <si>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</si>
  <si>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</si>
  <si>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</si>
  <si>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</si>
  <si>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</si>
  <si>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</si>
  <si>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</si>
  <si>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</si>
  <si>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</si>
  <si>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</si>
  <si>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</si>
  <si>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</si>
  <si>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</si>
  <si>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</si>
  <si>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</si>
  <si>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</si>
  <si>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</si>
  <si>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</si>
  <si>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</si>
  <si>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</si>
  <si>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</si>
  <si>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</si>
  <si>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</si>
  <si>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</si>
  <si>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</si>
  <si>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</si>
  <si>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</si>
  <si>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</si>
  <si>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</si>
  <si>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</si>
  <si>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</si>
  <si>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</si>
  <si>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</si>
  <si>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</si>
  <si>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</si>
  <si>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</si>
  <si>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</si>
  <si>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</si>
  <si>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</si>
  <si>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</si>
  <si>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</si>
  <si>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</si>
  <si>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</si>
  <si>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</si>
  <si>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</si>
  <si>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</si>
  <si>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</si>
  <si>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</si>
  <si>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</si>
  <si>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</si>
  <si>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</si>
  <si>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</si>
  <si>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</si>
  <si>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</si>
  <si>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</si>
  <si>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</si>
  <si>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</si>
  <si>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</si>
  <si>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</si>
  <si>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</si>
  <si>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</si>
  <si>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</si>
  <si>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</si>
  <si>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</si>
  <si>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</si>
  <si>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</si>
  <si>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</si>
  <si>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</si>
  <si>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</si>
  <si>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</si>
  <si>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</si>
  <si>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</si>
  <si>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</si>
  <si>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</si>
  <si>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</si>
  <si>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</si>
  <si>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</si>
  <si>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</si>
  <si>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</si>
  <si>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</si>
  <si>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</si>
  <si>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</si>
  <si>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</si>
  <si>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</si>
  <si>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</si>
  <si>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</si>
  <si>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</si>
  <si>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</si>
  <si>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</si>
  <si>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</si>
  <si>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</si>
  <si>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</si>
  <si>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</si>
  <si>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</si>
  <si>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</si>
  <si>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</si>
  <si>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</si>
  <si>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</si>
  <si>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</si>
  <si>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</si>
  <si>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</si>
  <si>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</si>
  <si>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</si>
  <si>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</si>
  <si>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</si>
  <si>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</si>
  <si>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</si>
  <si>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</si>
  <si>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</si>
  <si>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</si>
  <si>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</si>
  <si>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</si>
  <si>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</si>
  <si>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</si>
  <si>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</si>
  <si>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</si>
  <si>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</si>
  <si>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</si>
  <si>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</si>
  <si>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</si>
  <si>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</si>
  <si>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</si>
  <si>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</si>
  <si>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</si>
  <si>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</si>
  <si>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</si>
  <si>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</si>
  <si>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</si>
  <si>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</si>
  <si>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</si>
  <si>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</si>
  <si>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</si>
  <si>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</si>
  <si>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</si>
  <si>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</si>
  <si>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</si>
  <si>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</si>
  <si>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</si>
  <si>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</si>
  <si>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</si>
  <si>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</si>
  <si>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</si>
  <si>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</si>
  <si>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</si>
  <si>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</si>
  <si>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</si>
  <si>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</si>
  <si>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</si>
  <si>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</si>
  <si>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</si>
  <si>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</si>
  <si>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</si>
  <si>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</si>
  <si>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</si>
  <si>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</si>
  <si>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</si>
  <si>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</si>
  <si>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</si>
  <si>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</si>
  <si>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</si>
  <si>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</si>
  <si>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</si>
  <si>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</si>
  <si>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</si>
  <si>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</si>
  <si>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</si>
  <si>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</si>
  <si>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</si>
  <si>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</si>
  <si>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</si>
  <si>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</si>
  <si>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</si>
  <si>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</si>
  <si>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</si>
  <si>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</si>
  <si>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</si>
  <si>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</si>
  <si>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</si>
  <si>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</si>
  <si>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</si>
  <si>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</si>
  <si>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</si>
  <si>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</si>
  <si>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</si>
  <si>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</si>
  <si>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</si>
  <si>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</si>
  <si>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</si>
  <si>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</si>
  <si>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</si>
  <si>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</si>
  <si>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</si>
  <si>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</si>
  <si>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</si>
  <si>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</si>
  <si>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</si>
  <si>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</si>
  <si>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</si>
  <si>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</si>
  <si>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</si>
  <si>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</si>
  <si>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</si>
  <si>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</si>
  <si>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</si>
  <si>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</si>
  <si>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</si>
  <si>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</si>
  <si>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</si>
  <si>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</si>
  <si>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</si>
  <si>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</si>
  <si>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</si>
  <si>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</si>
  <si>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</si>
  <si>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</si>
  <si>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</si>
  <si>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</si>
  <si>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</si>
  <si>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</si>
  <si>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</si>
  <si>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</si>
  <si>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</si>
  <si>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</si>
  <si>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</si>
  <si>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</si>
  <si>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</si>
  <si>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</si>
  <si>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</si>
  <si>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</si>
  <si>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</si>
  <si>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</si>
  <si>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</si>
  <si>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</si>
  <si>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</si>
  <si>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</si>
  <si>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</si>
  <si>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</si>
  <si>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</si>
  <si>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</si>
  <si>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</si>
  <si>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</si>
  <si>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</si>
  <si>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</si>
  <si>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</si>
  <si>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</si>
  <si>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</si>
  <si>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</si>
  <si>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</si>
  <si>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</si>
  <si>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</si>
  <si>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</si>
  <si>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</si>
  <si>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</si>
  <si>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</si>
  <si>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</si>
  <si>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</si>
  <si>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</si>
  <si>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</si>
  <si>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</si>
  <si>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</si>
  <si>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</si>
  <si>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</si>
  <si>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</si>
  <si>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</si>
  <si>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</si>
  <si>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</si>
  <si>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</si>
  <si>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</si>
  <si>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</si>
  <si>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</si>
  <si>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</si>
  <si>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</si>
  <si>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</si>
  <si>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</si>
  <si>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</si>
  <si>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</si>
  <si>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</si>
  <si>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</si>
  <si>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</si>
  <si>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</si>
  <si>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</si>
  <si>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</si>
  <si>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</si>
  <si>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</si>
  <si>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</si>
  <si>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</si>
  <si>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</si>
  <si>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</si>
  <si>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</si>
  <si>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</si>
  <si>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</si>
  <si>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</si>
  <si>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</si>
  <si>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</si>
  <si>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</si>
  <si>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</si>
  <si>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</si>
  <si>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</si>
  <si>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</si>
  <si>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</si>
  <si>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</si>
  <si>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</si>
  <si>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</si>
  <si>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</si>
  <si>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</si>
  <si>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</si>
  <si>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</si>
  <si>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</si>
  <si>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</si>
  <si>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</si>
  <si>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</si>
  <si>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</si>
  <si>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</si>
  <si>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</si>
  <si>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</si>
  <si>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</si>
  <si>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</si>
  <si>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</si>
  <si>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</si>
  <si>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</si>
  <si>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</si>
  <si>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</si>
  <si>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</si>
  <si>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</si>
  <si>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</si>
  <si>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</si>
  <si>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</si>
  <si>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</si>
  <si>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</si>
  <si>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</si>
  <si>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</si>
  <si>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</si>
  <si>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</si>
  <si>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</si>
  <si>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</si>
  <si>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</si>
  <si>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</si>
  <si>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</si>
  <si>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</si>
  <si>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</si>
  <si>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</si>
  <si>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</si>
  <si>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</si>
  <si>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</si>
  <si>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</si>
  <si>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</si>
  <si>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</si>
  <si>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</si>
  <si>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</si>
  <si>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</si>
  <si>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</si>
  <si>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</si>
  <si>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</si>
  <si>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</si>
  <si>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</si>
  <si>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</si>
  <si>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</si>
  <si>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</si>
  <si>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</si>
  <si>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</si>
  <si>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</si>
  <si>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</si>
  <si>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</si>
  <si>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</si>
  <si>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</si>
  <si>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</si>
  <si>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</si>
  <si>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</si>
  <si>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</si>
  <si>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</si>
  <si>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</si>
  <si>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</si>
  <si>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</si>
  <si>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</si>
  <si>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</si>
  <si>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</si>
  <si>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</si>
  <si>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</si>
  <si>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</si>
  <si>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</si>
  <si>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</si>
  <si>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</si>
  <si>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</si>
  <si>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</si>
  <si>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</si>
  <si>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</si>
  <si>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</si>
  <si>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</si>
  <si>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</si>
  <si>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</si>
  <si>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</si>
  <si>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</si>
  <si>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</si>
  <si>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</si>
  <si>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</si>
  <si>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</si>
  <si>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</si>
  <si>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</si>
  <si>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</si>
  <si>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</si>
  <si>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</si>
  <si>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</si>
  <si>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</si>
  <si>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</si>
  <si>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</si>
  <si>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</si>
  <si>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</si>
  <si>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</si>
  <si>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</si>
  <si>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</si>
  <si>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</si>
  <si>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</si>
  <si>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</si>
  <si>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</si>
  <si>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</si>
  <si>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</si>
  <si>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</si>
  <si>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</si>
  <si>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</si>
  <si>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</si>
  <si>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</si>
  <si>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</si>
  <si>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</si>
  <si>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</si>
  <si>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</si>
  <si>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</si>
  <si>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</si>
  <si>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</si>
  <si>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</si>
  <si>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</si>
  <si>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</si>
  <si>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</si>
  <si>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</si>
  <si>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</si>
  <si>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</si>
  <si>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</si>
  <si>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</si>
  <si>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</si>
  <si>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</si>
  <si>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</si>
  <si>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</si>
  <si>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</si>
  <si>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</si>
  <si>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</si>
  <si>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</si>
  <si>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</si>
  <si>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</si>
  <si>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</si>
  <si>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</si>
  <si>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</si>
  <si>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</si>
  <si>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</si>
  <si>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</si>
  <si>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</si>
  <si>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</si>
  <si>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</si>
  <si>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</si>
  <si>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</si>
  <si>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</si>
  <si>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</si>
  <si>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</si>
  <si>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</si>
  <si>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</si>
  <si>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</si>
  <si>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</si>
  <si>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</si>
  <si>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</si>
  <si>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</si>
  <si>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</si>
  <si>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</si>
  <si>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</si>
  <si>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</si>
  <si>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</si>
  <si>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</si>
  <si>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</si>
  <si>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</si>
  <si>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</si>
  <si>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</si>
  <si>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</si>
  <si>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</si>
  <si>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</si>
  <si>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</si>
  <si>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</si>
  <si>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</si>
  <si>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</si>
  <si>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</si>
  <si>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</si>
  <si>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</si>
  <si>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</si>
  <si>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</si>
  <si>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</si>
  <si>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</si>
  <si>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</si>
  <si>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</si>
  <si>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</si>
  <si>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</si>
  <si>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</si>
  <si>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</si>
  <si>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</si>
  <si>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</si>
  <si>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</si>
  <si>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</si>
  <si>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</si>
  <si>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</si>
  <si>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</si>
  <si>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</si>
  <si>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</si>
  <si>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</si>
  <si>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</si>
  <si>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</si>
  <si>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</si>
  <si>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</si>
  <si>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</si>
  <si>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</si>
  <si>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</si>
  <si>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</si>
  <si>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</si>
  <si>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</si>
  <si>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</si>
  <si>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</si>
  <si>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</si>
  <si>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</si>
  <si>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</si>
  <si>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</si>
  <si>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</si>
  <si>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</si>
  <si>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</si>
  <si>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</si>
  <si>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</si>
  <si>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</si>
  <si>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</si>
  <si>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</si>
  <si>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</si>
  <si>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</si>
  <si>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</si>
  <si>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</si>
  <si>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</si>
  <si>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</si>
  <si>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</si>
  <si>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</si>
  <si>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</si>
  <si>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</si>
  <si>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</si>
  <si>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</si>
  <si>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</si>
  <si>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</si>
  <si>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</si>
  <si>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</si>
  <si>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</si>
  <si>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</si>
  <si>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</si>
  <si>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</si>
  <si>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</si>
  <si>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</si>
  <si>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</si>
  <si>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</si>
  <si>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</si>
  <si>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</si>
  <si>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</si>
  <si>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</si>
  <si>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</si>
  <si>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</si>
  <si>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</si>
  <si>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</si>
  <si>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</si>
  <si>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</si>
  <si>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</si>
  <si>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</si>
  <si>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</si>
  <si>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</si>
  <si>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</si>
  <si>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</si>
  <si>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</si>
  <si>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</si>
  <si>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</si>
  <si>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</si>
  <si>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</si>
  <si>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</si>
  <si>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</si>
  <si>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</si>
  <si>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</si>
  <si>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</si>
  <si>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</si>
  <si>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</si>
  <si>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</si>
  <si>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</si>
  <si>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</si>
  <si>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</si>
  <si>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</si>
  <si>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</si>
  <si>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</si>
  <si>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</si>
  <si>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</si>
  <si>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</si>
  <si>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</si>
  <si>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</si>
  <si>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</si>
  <si>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</si>
  <si>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</si>
  <si>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</si>
  <si>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</si>
  <si>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</si>
  <si>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</si>
  <si>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</si>
  <si>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</si>
  <si>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</si>
  <si>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</si>
  <si>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</si>
  <si>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</si>
  <si>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</si>
  <si>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</si>
  <si>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</si>
  <si>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</si>
  <si>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</si>
  <si>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</si>
  <si>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</si>
  <si>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</si>
  <si>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</si>
  <si>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</si>
  <si>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</si>
  <si>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</si>
  <si>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</si>
  <si>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</si>
  <si>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</si>
  <si>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</si>
  <si>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</si>
  <si>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</si>
  <si>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</si>
  <si>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</si>
  <si>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</si>
  <si>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</si>
  <si>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</si>
  <si>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</si>
  <si>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</si>
  <si>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</si>
  <si>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</si>
  <si>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</si>
  <si>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</si>
  <si>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</si>
  <si>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</si>
  <si>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</si>
  <si>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</si>
  <si>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</si>
  <si>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</si>
  <si>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</si>
  <si>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</si>
  <si>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</si>
  <si>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</si>
  <si>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</si>
  <si>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</si>
  <si>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</si>
  <si>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</si>
  <si>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</si>
  <si>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</si>
  <si>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</si>
  <si>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</si>
  <si>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</si>
  <si>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</si>
  <si>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</si>
  <si>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</si>
  <si>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</si>
  <si>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</si>
  <si>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</si>
  <si>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</si>
  <si>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</si>
  <si>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</si>
  <si>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</si>
  <si>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</si>
  <si>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</si>
  <si>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</si>
  <si>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</si>
  <si>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</si>
  <si>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</si>
  <si>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</si>
  <si>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</si>
  <si>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</si>
  <si>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</si>
  <si>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</si>
  <si>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</si>
  <si>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</si>
  <si>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</si>
  <si>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</si>
  <si>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</si>
  <si>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</si>
  <si>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</si>
  <si>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</si>
  <si>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</si>
  <si>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</si>
  <si>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</si>
  <si>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</si>
  <si>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</si>
  <si>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</si>
  <si>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</si>
  <si>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</si>
  <si>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</si>
  <si>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</si>
  <si>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</si>
  <si>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</si>
  <si>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</si>
  <si>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</si>
  <si>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</si>
  <si>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</si>
  <si>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</si>
  <si>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</si>
  <si>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</si>
  <si>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</si>
  <si>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</si>
  <si>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</si>
  <si>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</si>
  <si>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</si>
  <si>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</si>
  <si>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</si>
  <si>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</si>
  <si>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</si>
  <si>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</si>
  <si>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</si>
  <si>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</si>
  <si>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</si>
  <si>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</si>
  <si>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</si>
  <si>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</si>
  <si>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</si>
  <si>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</si>
  <si>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</si>
  <si>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</si>
  <si>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</si>
  <si>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</si>
  <si>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</si>
  <si>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</si>
  <si>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</si>
  <si>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</si>
  <si>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</si>
  <si>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</si>
  <si>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</si>
  <si>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</si>
  <si>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</si>
  <si>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</si>
  <si>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</si>
  <si>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</si>
  <si>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</si>
  <si>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</si>
  <si>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</si>
  <si>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</si>
  <si>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</si>
  <si>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</si>
  <si>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</si>
  <si>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</si>
  <si>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</si>
  <si>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</si>
  <si>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</si>
  <si>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</si>
  <si>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</si>
  <si>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</si>
  <si>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</si>
  <si>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</si>
  <si>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</si>
  <si>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</si>
  <si>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</si>
  <si>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</si>
  <si>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</si>
  <si>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</si>
  <si>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</si>
  <si>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</si>
  <si>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</si>
  <si>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</si>
  <si>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</si>
  <si>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</si>
  <si>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</si>
  <si>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</si>
  <si>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</si>
  <si>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</si>
  <si>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</si>
  <si>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</si>
  <si>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</si>
  <si>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</si>
  <si>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</si>
  <si>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</si>
  <si>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</si>
  <si>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</si>
  <si>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</si>
  <si>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</si>
  <si>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</si>
  <si>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</si>
  <si>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</si>
  <si>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</si>
  <si>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</si>
  <si>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</si>
  <si>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</si>
  <si>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</si>
  <si>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</si>
  <si>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</si>
  <si>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</si>
  <si>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</si>
  <si>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</si>
  <si>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</si>
  <si>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</si>
  <si>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</si>
  <si>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</si>
  <si>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</si>
  <si>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</si>
  <si>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</si>
  <si>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</si>
  <si>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</si>
  <si>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</si>
  <si>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</si>
  <si>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</si>
  <si>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</si>
  <si>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</si>
  <si>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</si>
  <si>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</si>
  <si>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</si>
  <si>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</si>
  <si>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</si>
  <si>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</si>
  <si>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</si>
  <si>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</si>
  <si>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</si>
  <si>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</si>
  <si>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</si>
  <si>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</si>
  <si>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</si>
  <si>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</si>
  <si>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</si>
  <si>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</si>
  <si>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</si>
  <si>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</si>
  <si>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</si>
  <si>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</si>
  <si>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</si>
  <si>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</si>
  <si>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</si>
  <si>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</si>
  <si>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</si>
  <si>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</si>
  <si>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</si>
  <si>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</si>
  <si>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</si>
  <si>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</si>
  <si>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</si>
  <si>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</si>
  <si>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</si>
  <si>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</si>
  <si>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</si>
  <si>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</si>
  <si>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</si>
  <si>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</si>
  <si>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</si>
  <si>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</si>
  <si>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</si>
  <si>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</si>
  <si>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</si>
  <si>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</si>
  <si>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</si>
  <si>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</si>
  <si>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</si>
  <si>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</si>
  <si>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</si>
  <si>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</si>
  <si>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</si>
  <si>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</si>
  <si>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</si>
  <si>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</si>
  <si>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</si>
  <si>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</si>
  <si>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</si>
  <si>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</si>
  <si>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</si>
  <si>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</si>
  <si>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</si>
  <si>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</si>
  <si>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</si>
  <si>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</si>
  <si>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</si>
  <si>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</si>
  <si>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</si>
  <si>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</si>
  <si>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</si>
  <si>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</si>
  <si>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</si>
  <si>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</si>
  <si>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</si>
  <si>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</si>
  <si>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</si>
  <si>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</si>
  <si>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</si>
  <si>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</si>
  <si>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</si>
  <si>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</si>
  <si>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</si>
  <si>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</si>
  <si>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</si>
  <si>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</si>
  <si>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</si>
  <si>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</si>
  <si>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</si>
  <si>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</si>
  <si>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</si>
  <si>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</si>
  <si>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</si>
  <si>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</si>
  <si>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</si>
  <si>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</si>
  <si>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</si>
  <si>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</si>
  <si>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</si>
  <si>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</si>
  <si>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</si>
  <si>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</si>
  <si>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</si>
  <si>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</si>
  <si>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</si>
  <si>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</si>
  <si>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</si>
  <si>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</si>
  <si>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</si>
  <si>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</si>
  <si>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</si>
  <si>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</si>
  <si>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</si>
  <si>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</si>
  <si>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</si>
  <si>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</si>
  <si>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</si>
  <si>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</si>
  <si>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</si>
  <si>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</si>
  <si>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</si>
  <si>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</si>
  <si>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</si>
  <si>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</si>
  <si>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</si>
  <si>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</si>
  <si>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</si>
  <si>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</si>
  <si>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</si>
  <si>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</si>
  <si>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</si>
  <si>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</si>
  <si>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</si>
  <si>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</si>
  <si>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</si>
  <si>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</si>
  <si>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</si>
  <si>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</si>
  <si>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</si>
  <si>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</si>
  <si>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</si>
  <si>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</si>
  <si>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</si>
  <si>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</si>
  <si>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</si>
  <si>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</si>
  <si>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</si>
  <si>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</si>
  <si>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</si>
  <si>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</si>
  <si>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</si>
  <si>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</si>
  <si>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</si>
  <si>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</si>
  <si>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</si>
  <si>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</si>
  <si>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</si>
  <si>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</si>
  <si>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</si>
  <si>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</si>
  <si>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</si>
  <si>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</si>
  <si>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</si>
  <si>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</si>
  <si>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</si>
  <si>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</si>
  <si>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</si>
  <si>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</si>
  <si>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</si>
  <si>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</si>
  <si>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</si>
  <si>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</si>
  <si>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</si>
  <si>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</si>
  <si>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</si>
  <si>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</si>
  <si>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</si>
  <si>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</si>
  <si>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</si>
  <si>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</si>
  <si>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</si>
  <si>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</si>
  <si>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</si>
  <si>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</si>
  <si>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</si>
  <si>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</si>
  <si>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</si>
  <si>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</si>
  <si>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</si>
  <si>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</si>
  <si>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</si>
  <si>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</si>
  <si>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</si>
  <si>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</si>
  <si>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</si>
  <si>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</si>
  <si>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</si>
  <si>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</si>
  <si>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</si>
  <si>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</si>
  <si>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</si>
  <si>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</si>
  <si>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</si>
  <si>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</si>
  <si>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</si>
  <si>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</si>
  <si>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</si>
  <si>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</si>
  <si>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</si>
  <si>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</si>
  <si>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</si>
  <si>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</si>
  <si>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</si>
  <si>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</si>
  <si>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</si>
  <si>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</si>
  <si>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</si>
  <si>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</si>
  <si>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</si>
  <si>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</si>
  <si>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</si>
  <si>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</si>
  <si>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</si>
  <si>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</si>
  <si>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</si>
  <si>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</si>
  <si>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</si>
  <si>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</si>
  <si>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</si>
  <si>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</si>
  <si>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</si>
  <si>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</si>
  <si>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</si>
  <si>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</si>
  <si>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</si>
  <si>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</si>
  <si>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</si>
  <si>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</si>
  <si>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</si>
  <si>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</si>
  <si>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</si>
  <si>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</si>
  <si>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</si>
  <si>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</si>
  <si>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</si>
  <si>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</si>
  <si>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</si>
  <si>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</si>
  <si>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</si>
  <si>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</si>
  <si>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</si>
  <si>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</si>
  <si>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</si>
  <si>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</si>
  <si>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</si>
  <si>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</si>
  <si>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</si>
  <si>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</si>
  <si>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</si>
  <si>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</si>
  <si>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</si>
  <si>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</si>
  <si>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</si>
  <si>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</si>
  <si>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</si>
  <si>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</si>
  <si>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</si>
  <si>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</si>
  <si>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</si>
  <si>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</si>
  <si>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</si>
  <si>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</si>
  <si>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</si>
  <si>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</si>
  <si>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</si>
  <si>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</si>
  <si>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</si>
  <si>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</si>
  <si>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</si>
  <si>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</si>
  <si>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</si>
  <si>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</si>
  <si>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</si>
  <si>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</si>
  <si>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</si>
  <si>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</si>
  <si>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</si>
  <si>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</si>
  <si>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</si>
  <si>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</si>
  <si>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</si>
  <si>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</si>
  <si>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</si>
  <si>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</si>
  <si>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</si>
  <si>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</si>
  <si>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</si>
  <si>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</si>
  <si>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</si>
  <si>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</si>
  <si>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</si>
  <si>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</si>
  <si>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</si>
  <si>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</si>
  <si>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</si>
  <si>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</si>
  <si>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</si>
  <si>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</si>
  <si>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</si>
  <si>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</si>
  <si>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</si>
  <si>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</si>
  <si>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</si>
  <si>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</si>
  <si>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</si>
  <si>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</si>
  <si>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</si>
  <si>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</si>
  <si>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</si>
  <si>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</si>
  <si>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</si>
  <si>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</si>
  <si>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</si>
  <si>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</si>
  <si>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</si>
  <si>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</si>
  <si>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</si>
  <si>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</si>
  <si>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</si>
  <si>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</si>
  <si>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</si>
  <si>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</si>
  <si>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</si>
  <si>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</si>
  <si>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</si>
  <si>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</si>
  <si>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</si>
  <si>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</si>
  <si>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</si>
  <si>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</si>
  <si>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</si>
  <si>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</si>
  <si>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</si>
  <si>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</si>
  <si>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</si>
  <si>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</si>
  <si>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</si>
  <si>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</si>
  <si>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</si>
  <si>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</si>
  <si>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</si>
  <si>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</si>
  <si>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</si>
  <si>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</si>
  <si>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</si>
  <si>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</si>
  <si>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</si>
  <si>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</si>
  <si>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</si>
  <si>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</si>
  <si>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</si>
  <si>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</si>
  <si>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</si>
  <si>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</si>
  <si>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</si>
  <si>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</si>
  <si>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</si>
  <si>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</si>
  <si>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</si>
  <si>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</si>
  <si>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</si>
  <si>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</si>
  <si>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</si>
  <si>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</si>
  <si>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</si>
  <si>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</si>
  <si>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</si>
  <si>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</si>
  <si>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</si>
  <si>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</si>
  <si>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</si>
  <si>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</si>
  <si>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</si>
  <si>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</si>
  <si>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</si>
  <si>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</si>
  <si>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</si>
  <si>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</si>
  <si>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</si>
  <si>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</si>
  <si>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</si>
  <si>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</si>
  <si>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</si>
  <si>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</si>
  <si>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</si>
  <si>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</si>
  <si>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</si>
  <si>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</si>
  <si>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</si>
  <si>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</si>
  <si>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</si>
  <si>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</si>
  <si>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</si>
  <si>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</si>
  <si>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</si>
  <si>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</si>
  <si>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</si>
  <si>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</si>
  <si>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</si>
  <si>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</si>
  <si>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</si>
  <si>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</si>
  <si>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</si>
  <si>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</si>
  <si>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</si>
  <si>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</si>
  <si>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</si>
  <si>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</si>
  <si>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</si>
  <si>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</si>
  <si>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</si>
  <si>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</si>
  <si>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</si>
  <si>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</si>
  <si>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</si>
  <si>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</si>
  <si>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</si>
  <si>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</si>
  <si>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</si>
  <si>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</si>
  <si>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</si>
  <si>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</si>
  <si>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</si>
  <si>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</si>
  <si>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</si>
  <si>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</si>
  <si>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</si>
  <si>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</si>
  <si>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</si>
  <si>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</si>
  <si>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</si>
  <si>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</si>
  <si>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</si>
  <si>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</si>
  <si>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</si>
  <si>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</si>
  <si>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</si>
  <si>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</si>
  <si>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</si>
  <si>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</si>
  <si>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</si>
  <si>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</si>
  <si>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</si>
  <si>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</si>
  <si>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</si>
  <si>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</si>
  <si>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</si>
  <si>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</si>
  <si>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</si>
  <si>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</si>
  <si>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</si>
  <si>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</si>
  <si>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</si>
  <si>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</si>
  <si>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</si>
  <si>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</si>
  <si>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</si>
  <si>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</si>
  <si>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</si>
  <si>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</si>
  <si>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</si>
  <si>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</si>
  <si>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</si>
  <si>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</si>
  <si>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</si>
  <si>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</si>
  <si>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</si>
  <si>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</si>
  <si>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</si>
  <si>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</si>
  <si>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</si>
  <si>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</si>
  <si>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</si>
  <si>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</si>
  <si>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</si>
  <si>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</si>
  <si>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</si>
  <si>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</si>
  <si>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</si>
  <si>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</si>
  <si>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</si>
  <si>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</si>
  <si>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</si>
  <si>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</si>
  <si>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</si>
  <si>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</si>
  <si>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</si>
  <si>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</si>
  <si>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</si>
  <si>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</si>
  <si>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</si>
  <si>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</si>
  <si>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</si>
  <si>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</si>
  <si>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</si>
  <si>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</si>
  <si>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</si>
  <si>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</si>
  <si>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</si>
  <si>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</si>
  <si>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</si>
  <si>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</si>
  <si>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</si>
  <si>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</si>
  <si>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</si>
  <si>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</si>
  <si>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</si>
  <si>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</si>
  <si>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</si>
  <si>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</si>
  <si>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</si>
  <si>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</si>
  <si>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</si>
  <si>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</si>
  <si>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</si>
  <si>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</si>
  <si>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</si>
  <si>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</si>
  <si>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</si>
  <si>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</si>
  <si>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</si>
  <si>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</si>
  <si>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</si>
  <si>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</si>
  <si>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</si>
  <si>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</si>
  <si>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</si>
  <si>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</si>
  <si>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</si>
  <si>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</si>
  <si>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</si>
  <si>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</si>
  <si>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</si>
  <si>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</si>
  <si>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</si>
  <si>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</si>
  <si>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</si>
  <si>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</si>
  <si>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</si>
  <si>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</si>
  <si>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</si>
  <si>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</si>
  <si>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</si>
  <si>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</si>
  <si>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</si>
  <si>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</si>
  <si>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</si>
  <si>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</si>
  <si>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</si>
  <si>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</si>
  <si>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</si>
  <si>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</si>
  <si>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</si>
  <si>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</si>
  <si>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</si>
  <si>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</si>
  <si>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</si>
  <si>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</si>
  <si>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</si>
  <si>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</si>
  <si>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</si>
  <si>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</si>
  <si>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</si>
  <si>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</si>
  <si>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</si>
  <si>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</si>
  <si>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</si>
  <si>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</si>
  <si>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</si>
  <si>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</si>
  <si>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</si>
  <si>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</si>
  <si>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</si>
  <si>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</si>
  <si>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</si>
  <si>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</si>
  <si>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</si>
  <si>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</si>
  <si>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</si>
  <si>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</si>
  <si>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</si>
  <si>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</si>
  <si>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</si>
  <si>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</si>
  <si>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</si>
  <si>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</si>
  <si>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</si>
  <si>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</si>
  <si>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</si>
  <si>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</si>
  <si>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</si>
  <si>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</si>
  <si>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</si>
  <si>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</si>
  <si>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</si>
  <si>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</si>
  <si>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</si>
  <si>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</si>
  <si>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</si>
  <si>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</si>
  <si>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</si>
  <si>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</si>
  <si>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</si>
  <si>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</si>
  <si>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</si>
  <si>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</si>
  <si>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</si>
  <si>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</si>
  <si>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</si>
  <si>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</si>
  <si>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</si>
  <si>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</si>
  <si>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</si>
  <si>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</si>
  <si>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</si>
  <si>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</si>
  <si>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</si>
  <si>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</si>
  <si>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</si>
  <si>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</si>
  <si>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</si>
  <si>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</si>
  <si>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</si>
  <si>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</si>
  <si>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</si>
  <si>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</si>
  <si>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</si>
  <si>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</si>
  <si>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</si>
  <si>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</si>
  <si>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</si>
  <si>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</si>
  <si>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</si>
  <si>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</si>
  <si>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</si>
  <si>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</si>
  <si>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</si>
  <si>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</si>
  <si>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</si>
  <si>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</si>
  <si>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</si>
  <si>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</si>
  <si>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</si>
  <si>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</si>
  <si>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</si>
  <si>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</si>
  <si>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</si>
  <si>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</si>
  <si>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</si>
  <si>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</si>
  <si>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</si>
  <si>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</si>
  <si>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</si>
  <si>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</si>
  <si>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</si>
  <si>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</si>
  <si>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</si>
  <si>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</si>
  <si>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</si>
  <si>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</si>
  <si>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</si>
  <si>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</si>
  <si>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</si>
  <si>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</si>
  <si>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</si>
  <si>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</si>
  <si>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</si>
  <si>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</si>
  <si>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</si>
  <si>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</si>
  <si>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</si>
  <si>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</si>
  <si>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</si>
  <si>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</si>
  <si>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</si>
  <si>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</si>
  <si>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</si>
  <si>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</si>
  <si>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</si>
  <si>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</si>
  <si>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</si>
  <si>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</si>
  <si>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</si>
  <si>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</si>
  <si>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</si>
  <si>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</si>
  <si>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</si>
  <si>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</si>
  <si>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</si>
  <si>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</si>
  <si>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</si>
  <si>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</si>
  <si>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</si>
  <si>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</si>
  <si>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</si>
  <si>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</si>
  <si>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</si>
  <si>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</si>
  <si>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</si>
  <si>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</si>
  <si>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</si>
  <si>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</si>
  <si>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</si>
  <si>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</si>
  <si>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</si>
  <si>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</si>
  <si>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</si>
  <si>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</si>
  <si>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</si>
  <si>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</si>
  <si>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</si>
  <si>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</si>
  <si>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</si>
  <si>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</si>
  <si>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</si>
  <si>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</si>
  <si>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</si>
  <si>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</si>
  <si>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</si>
  <si>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</si>
  <si>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</si>
  <si>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</si>
  <si>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</si>
  <si>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</si>
  <si>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</si>
  <si>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</si>
  <si>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</si>
  <si>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</si>
  <si>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</si>
  <si>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</si>
  <si>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</si>
  <si>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</si>
  <si>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</si>
  <si>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</si>
  <si>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</si>
  <si>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</si>
  <si>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</si>
  <si>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</si>
  <si>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</si>
  <si>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</si>
  <si>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</si>
  <si>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</si>
  <si>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</si>
  <si>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</si>
  <si>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</si>
  <si>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</si>
  <si>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</si>
  <si>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</si>
  <si>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</si>
  <si>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</si>
  <si>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</si>
  <si>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</si>
  <si>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</si>
  <si>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</si>
  <si>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</si>
  <si>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</si>
  <si>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</si>
  <si>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</si>
  <si>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</si>
  <si>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</si>
  <si>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</si>
  <si>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</si>
  <si>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</si>
  <si>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</si>
  <si>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</si>
  <si>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</si>
  <si>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</si>
  <si>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</si>
  <si>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</si>
  <si>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</si>
  <si>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</si>
  <si>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</si>
  <si>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</si>
  <si>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</si>
  <si>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</si>
  <si>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</si>
  <si>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</si>
  <si>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</si>
  <si>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</si>
  <si>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</si>
  <si>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</si>
  <si>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</si>
  <si>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</si>
  <si>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</si>
  <si>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</si>
  <si>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</si>
  <si>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</si>
  <si>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</si>
  <si>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</si>
  <si>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</si>
  <si>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</si>
  <si>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</si>
  <si>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</si>
  <si>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</si>
  <si>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</si>
  <si>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</si>
  <si>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</si>
  <si>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</si>
  <si>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</si>
  <si>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</si>
  <si>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</si>
  <si>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</si>
  <si>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</si>
  <si>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</si>
  <si>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</si>
  <si>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</si>
  <si>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</si>
  <si>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</si>
  <si>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</si>
  <si>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</si>
  <si>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</si>
  <si>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</si>
  <si>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</si>
  <si>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</si>
  <si>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</si>
  <si>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</si>
  <si>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</si>
  <si>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</si>
  <si>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</si>
  <si>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</si>
  <si>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</si>
  <si>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</si>
  <si>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</si>
  <si>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</si>
  <si>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</si>
  <si>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</si>
  <si>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</si>
  <si>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</si>
  <si>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</si>
  <si>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</si>
  <si>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</si>
  <si>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</si>
  <si>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</si>
  <si>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</si>
  <si>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</si>
  <si>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</si>
  <si>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</si>
  <si>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</si>
  <si>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</si>
  <si>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</si>
  <si>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</si>
  <si>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</si>
  <si>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</si>
  <si>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</si>
  <si>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</si>
  <si>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</si>
  <si>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</si>
  <si>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</si>
  <si>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</si>
  <si>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</si>
  <si>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</si>
  <si>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</si>
  <si>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</si>
  <si>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</si>
  <si>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</si>
  <si>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</si>
  <si>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</si>
  <si>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</si>
  <si>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</si>
  <si>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</si>
  <si>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</si>
  <si>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</si>
  <si>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</si>
  <si>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</si>
  <si>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</si>
  <si>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</si>
  <si>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</si>
  <si>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</si>
  <si>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</si>
  <si>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</si>
  <si>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</si>
  <si>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</si>
  <si>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</si>
  <si>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</si>
  <si>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</si>
  <si>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</si>
  <si>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</si>
  <si>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</si>
  <si>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</si>
  <si>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</si>
  <si>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</si>
  <si>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</si>
  <si>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</si>
  <si>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</si>
  <si>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</si>
  <si>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</si>
  <si>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</si>
  <si>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</si>
  <si>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</si>
  <si>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</si>
  <si>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</si>
  <si>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</si>
  <si>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</si>
  <si>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</si>
  <si>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</si>
  <si>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</si>
  <si>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</si>
  <si>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</si>
  <si>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</si>
  <si>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</si>
  <si>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</si>
  <si>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</si>
  <si>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</si>
  <si>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</si>
  <si>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</si>
  <si>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</si>
  <si>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</si>
  <si>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</si>
  <si>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</si>
  <si>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</si>
  <si>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</si>
  <si>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</si>
  <si>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</si>
  <si>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</si>
  <si>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</si>
  <si>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</si>
  <si>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</si>
  <si>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</si>
  <si>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</si>
  <si>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</si>
  <si>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</si>
  <si>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</si>
  <si>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</si>
  <si>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</si>
  <si>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</si>
  <si>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</si>
  <si>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</si>
  <si>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</si>
  <si>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</si>
  <si>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</si>
  <si>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</si>
  <si>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</si>
  <si>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</si>
  <si>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</si>
  <si>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</si>
  <si>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</si>
  <si>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</si>
  <si>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</si>
  <si>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</si>
  <si>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</si>
  <si>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</si>
  <si>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</si>
  <si>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</si>
  <si>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</si>
  <si>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</si>
  <si>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</si>
  <si>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</si>
  <si>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</si>
  <si>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</si>
  <si>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</si>
  <si>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</si>
  <si>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</si>
  <si>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</si>
  <si>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</si>
  <si>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</si>
  <si>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</si>
  <si>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</si>
  <si>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</si>
  <si>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</si>
  <si>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</si>
  <si>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</si>
  <si>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</si>
  <si>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</si>
  <si>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</si>
  <si>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</si>
  <si>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</si>
  <si>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</si>
  <si>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</si>
  <si>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</si>
  <si>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</si>
  <si>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</si>
  <si>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</si>
  <si>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</si>
  <si>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</si>
  <si>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</si>
  <si>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</si>
  <si>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</si>
  <si>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</si>
  <si>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</si>
  <si>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</si>
  <si>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</si>
  <si>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</si>
  <si>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</si>
  <si>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</si>
  <si>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</si>
  <si>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</si>
  <si>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</si>
  <si>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</si>
  <si>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</si>
  <si>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</si>
  <si>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</si>
  <si>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</si>
  <si>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</si>
  <si>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</si>
  <si>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</si>
  <si>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</si>
  <si>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</si>
  <si>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</si>
  <si>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</si>
  <si>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</si>
  <si>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</si>
  <si>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</si>
  <si>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</si>
  <si>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</si>
  <si>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</si>
  <si>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</si>
  <si>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</si>
  <si>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</si>
  <si>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</si>
  <si>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</si>
  <si>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</si>
  <si>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</si>
  <si>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</si>
  <si>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</si>
  <si>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</si>
  <si>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</si>
  <si>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</si>
  <si>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</si>
  <si>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</si>
  <si>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</si>
  <si>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</si>
  <si>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</si>
  <si>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</si>
  <si>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</si>
  <si>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</si>
  <si>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</si>
  <si>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</si>
  <si>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</si>
  <si>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</si>
  <si>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</si>
  <si>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</si>
  <si>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</si>
  <si>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</si>
  <si>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</si>
  <si>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</si>
  <si>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</si>
  <si>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</si>
  <si>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</si>
  <si>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</si>
  <si>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</si>
  <si>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</si>
  <si>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</si>
  <si>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</si>
  <si>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</si>
  <si>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</si>
  <si>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</si>
  <si>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</si>
  <si>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</si>
  <si>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</si>
  <si>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</si>
  <si>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</si>
  <si>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</si>
  <si>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</si>
  <si>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</si>
  <si>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</si>
  <si>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</si>
  <si>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</si>
  <si>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</si>
  <si>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</si>
  <si>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</si>
  <si>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</si>
  <si>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</si>
  <si>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</si>
  <si>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</si>
  <si>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</si>
  <si>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</si>
  <si>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</si>
  <si>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</si>
  <si>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</si>
  <si>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</si>
  <si>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</si>
  <si>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</si>
  <si>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</si>
  <si>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</si>
  <si>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</si>
  <si>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</si>
  <si>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</si>
  <si>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</si>
  <si>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</si>
  <si>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</si>
  <si>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</si>
  <si>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</si>
  <si>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</si>
  <si>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</si>
  <si>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</si>
  <si>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</si>
  <si>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</si>
  <si>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</si>
  <si>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</si>
  <si>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</si>
  <si>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</si>
  <si>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</si>
  <si>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</si>
  <si>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</si>
  <si>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</si>
  <si>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</si>
  <si>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</si>
  <si>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</si>
  <si>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</si>
  <si>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</si>
  <si>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</si>
  <si>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</si>
  <si>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</si>
  <si>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</si>
  <si>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</si>
  <si>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</si>
  <si>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</si>
  <si>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</si>
  <si>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</si>
  <si>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</si>
  <si>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</si>
  <si>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</si>
  <si>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</si>
  <si>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</si>
  <si>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</si>
  <si>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</si>
  <si>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</si>
  <si>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</si>
  <si>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</si>
  <si>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</si>
  <si>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</si>
  <si>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</si>
  <si>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</si>
  <si>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</si>
  <si>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</si>
  <si>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</si>
  <si>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</si>
  <si>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</si>
  <si>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</si>
  <si>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</si>
  <si>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</si>
  <si>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</si>
  <si>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</si>
  <si>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</si>
  <si>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</si>
  <si>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</si>
  <si>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</si>
  <si>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</si>
  <si>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</si>
  <si>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</si>
  <si>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</si>
  <si>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</si>
  <si>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</si>
  <si>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</si>
  <si>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</si>
  <si>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</si>
  <si>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</si>
  <si>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</si>
  <si>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</si>
  <si>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</si>
  <si>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</si>
  <si>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</si>
  <si>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</si>
  <si>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</si>
  <si>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</si>
  <si>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</si>
  <si>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</si>
  <si>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</si>
  <si>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</si>
  <si>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</si>
  <si>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</si>
  <si>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</si>
  <si>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</si>
  <si>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</si>
  <si>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</si>
  <si>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</si>
  <si>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</si>
  <si>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</si>
  <si>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</si>
  <si>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</si>
  <si>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</si>
  <si>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</si>
  <si>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</si>
  <si>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</si>
  <si>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</si>
  <si>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</si>
  <si>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</si>
  <si>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</si>
  <si>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</si>
  <si>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</si>
  <si>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</si>
  <si>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</si>
  <si>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</si>
  <si>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</si>
  <si>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</si>
  <si>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</si>
  <si>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</si>
  <si>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</si>
  <si>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</si>
  <si>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</si>
  <si>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</si>
  <si>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</si>
  <si>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</si>
  <si>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</si>
  <si>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</si>
  <si>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</si>
  <si>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</si>
  <si>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</si>
  <si>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</si>
  <si>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</si>
  <si>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</si>
  <si>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</si>
  <si>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</si>
  <si>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</si>
  <si>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</si>
  <si>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</si>
  <si>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</si>
  <si>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</si>
  <si>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</si>
  <si>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</si>
  <si>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</si>
  <si>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</si>
  <si>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</si>
  <si>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</si>
  <si>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</si>
  <si>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</si>
  <si>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</si>
  <si>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</si>
  <si>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</si>
  <si>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</si>
  <si>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</si>
  <si>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</si>
  <si>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</si>
  <si>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</si>
  <si>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</si>
  <si>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</si>
  <si>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</si>
  <si>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</si>
  <si>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</si>
  <si>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</si>
  <si>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</si>
  <si>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</si>
  <si>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</si>
  <si>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</si>
  <si>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</si>
  <si>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</si>
  <si>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</si>
  <si>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</si>
  <si>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</si>
  <si>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</si>
  <si>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</si>
  <si>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</si>
  <si>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</si>
  <si>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</si>
  <si>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</si>
  <si>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</si>
  <si>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</si>
  <si>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</si>
  <si>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</si>
  <si>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</si>
  <si>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</si>
  <si>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</si>
  <si>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</si>
  <si>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</si>
  <si>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</si>
  <si>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</si>
  <si>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</si>
  <si>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</si>
  <si>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</si>
  <si>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</si>
  <si>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</si>
  <si>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</si>
  <si>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</si>
  <si>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</si>
  <si>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</si>
  <si>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</si>
  <si>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</si>
  <si>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</si>
  <si>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</si>
  <si>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</si>
  <si>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</si>
  <si>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</si>
  <si>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</si>
  <si>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</si>
  <si>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</si>
  <si>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</si>
  <si>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</si>
  <si>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</si>
  <si>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</si>
  <si>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</si>
  <si>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</si>
  <si>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</si>
  <si>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</si>
  <si>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</si>
  <si>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</si>
  <si>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</si>
  <si>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</si>
  <si>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</si>
  <si>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</si>
  <si>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</si>
  <si>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</si>
  <si>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</si>
  <si>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</si>
  <si>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</si>
  <si>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</si>
  <si>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</si>
  <si>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</si>
  <si>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</si>
  <si>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</si>
  <si>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</si>
  <si>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</si>
  <si>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</si>
  <si>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</si>
  <si>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</si>
  <si>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</si>
  <si>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</si>
  <si>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</si>
  <si>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</si>
  <si>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</si>
  <si>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</si>
  <si>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</si>
  <si>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</si>
  <si>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</si>
  <si>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</si>
  <si>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</si>
  <si>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</si>
  <si>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</si>
  <si>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</si>
  <si>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</si>
  <si>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</si>
  <si>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</si>
  <si>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</si>
  <si>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</si>
  <si>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</si>
  <si>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</si>
  <si>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</si>
  <si>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</si>
  <si>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</si>
  <si>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</si>
  <si>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</si>
  <si>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</si>
  <si>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</si>
  <si>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</si>
  <si>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</si>
  <si>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</si>
  <si>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</si>
  <si>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</si>
  <si>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</si>
  <si>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</si>
  <si>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</si>
  <si>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</si>
  <si>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</si>
  <si>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</si>
  <si>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</si>
  <si>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</si>
  <si>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</si>
  <si>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</si>
  <si>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</si>
  <si>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</si>
  <si>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</si>
  <si>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</si>
  <si>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</si>
  <si>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</si>
  <si>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</si>
  <si>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</si>
  <si>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</si>
  <si>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</si>
  <si>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</si>
  <si>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</si>
  <si>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</si>
  <si>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</si>
  <si>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</si>
  <si>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</si>
  <si>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</si>
  <si>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</si>
  <si>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</si>
  <si>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</si>
  <si>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</si>
  <si>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</si>
  <si>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</si>
  <si>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</si>
  <si>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</si>
  <si>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</si>
  <si>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</si>
  <si>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</si>
  <si>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</si>
  <si>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</si>
  <si>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</si>
  <si>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</si>
  <si>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</si>
  <si>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</si>
  <si>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</si>
  <si>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</si>
  <si>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</si>
  <si>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</si>
  <si>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</si>
  <si>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</si>
  <si>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</si>
  <si>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</si>
  <si>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</si>
  <si>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</si>
  <si>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</si>
  <si>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</si>
  <si>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</si>
  <si>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</si>
  <si>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</si>
  <si>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</si>
  <si>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</si>
  <si>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</si>
  <si>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</si>
  <si>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</si>
  <si>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</si>
  <si>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</si>
  <si>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</si>
  <si>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</si>
  <si>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</si>
  <si>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</si>
  <si>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</si>
  <si>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</si>
  <si>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</si>
  <si>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</si>
  <si>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</si>
  <si>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</si>
  <si>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</si>
  <si>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</si>
  <si>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</si>
  <si>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</si>
  <si>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</si>
  <si>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</si>
  <si>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</si>
  <si>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</si>
  <si>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</si>
  <si>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</si>
  <si>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</si>
  <si>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</si>
  <si>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</si>
  <si>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</si>
  <si>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</si>
  <si>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</si>
  <si>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</si>
  <si>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</si>
  <si>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</si>
  <si>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</si>
  <si>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</si>
  <si>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</si>
  <si>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</si>
  <si>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</si>
  <si>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</si>
  <si>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</si>
  <si>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</si>
  <si>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</si>
  <si>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</si>
  <si>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</si>
  <si>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</si>
  <si>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</si>
  <si>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</si>
  <si>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</si>
  <si>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</si>
  <si>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</si>
  <si>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</si>
  <si>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</si>
  <si>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</si>
  <si>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</si>
  <si>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</si>
  <si>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</si>
  <si>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</si>
  <si>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</si>
  <si>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</si>
  <si>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</si>
  <si>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</si>
  <si>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</si>
  <si>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</si>
  <si>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</si>
  <si>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</si>
  <si>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</si>
  <si>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</si>
  <si>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</si>
  <si>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</si>
  <si>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</si>
  <si>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</si>
  <si>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</si>
  <si>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</si>
  <si>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</si>
  <si>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</si>
  <si>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</si>
  <si>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</si>
  <si>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</si>
  <si>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</si>
  <si>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</si>
  <si>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</si>
  <si>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</si>
  <si>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</si>
  <si>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</si>
  <si>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</si>
  <si>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</si>
  <si>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</si>
  <si>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</si>
  <si>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</si>
  <si>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</si>
  <si>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</si>
  <si>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</si>
  <si>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</si>
  <si>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</si>
  <si>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</si>
  <si>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</si>
  <si>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</si>
  <si>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</si>
  <si>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</si>
  <si>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</si>
  <si>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</si>
  <si>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</si>
  <si>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</si>
  <si>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</si>
  <si>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</si>
  <si>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</si>
  <si>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</si>
  <si>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</si>
  <si>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</si>
  <si>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</si>
  <si>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</si>
  <si>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</si>
  <si>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</si>
  <si>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</si>
  <si>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</si>
  <si>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</si>
  <si>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</si>
  <si>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</si>
  <si>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</si>
  <si>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</si>
  <si>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</si>
  <si>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</si>
  <si>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</si>
  <si>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</si>
  <si>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</si>
  <si>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</si>
  <si>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</si>
  <si>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</si>
  <si>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</si>
  <si>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</si>
  <si>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</si>
  <si>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</si>
  <si>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</si>
  <si>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</si>
  <si>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</si>
  <si>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</si>
  <si>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</si>
  <si>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</si>
  <si>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</si>
  <si>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</si>
  <si>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</si>
  <si>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</si>
  <si>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</si>
  <si>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</si>
  <si>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</si>
  <si>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</si>
  <si>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</si>
  <si>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</si>
  <si>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</si>
  <si>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</si>
  <si>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</si>
  <si>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</si>
  <si>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</si>
  <si>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</si>
  <si>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</si>
  <si>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</si>
  <si>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</si>
  <si>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</si>
  <si>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</si>
  <si>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</si>
  <si>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</si>
  <si>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</si>
  <si>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</si>
  <si>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</si>
  <si>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</si>
  <si>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</si>
  <si>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</si>
  <si>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</si>
  <si>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</si>
  <si>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</si>
  <si>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</si>
  <si>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</si>
  <si>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</si>
  <si>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</si>
  <si>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</si>
  <si>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</si>
  <si>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</si>
  <si>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</si>
  <si>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</si>
  <si>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</si>
  <si>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</si>
  <si>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</si>
  <si>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</si>
  <si>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</si>
  <si>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</si>
  <si>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</si>
  <si>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</si>
  <si>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</si>
  <si>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</si>
  <si>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</si>
  <si>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</si>
  <si>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</si>
  <si>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</si>
  <si>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</si>
  <si>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</si>
  <si>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</si>
  <si>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</si>
  <si>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</si>
  <si>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</si>
  <si>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</si>
  <si>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</si>
  <si>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</si>
  <si>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</si>
  <si>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</si>
  <si>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</si>
  <si>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</si>
  <si>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</si>
  <si>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</si>
  <si>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</si>
  <si>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</si>
  <si>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</si>
  <si>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</si>
  <si>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</si>
  <si>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</si>
  <si>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</si>
  <si>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</si>
  <si>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</si>
  <si>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</si>
  <si>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</si>
  <si>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</si>
  <si>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</si>
  <si>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</si>
  <si>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</si>
  <si>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</si>
  <si>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</si>
  <si>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</si>
  <si>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</si>
  <si>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</si>
  <si>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</si>
  <si>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</si>
  <si>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</si>
  <si>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</si>
  <si>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</si>
  <si>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</si>
  <si>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</si>
  <si>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</si>
  <si>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</si>
  <si>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</si>
  <si>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</si>
  <si>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</si>
  <si>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</si>
  <si>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</si>
  <si>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</si>
  <si>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</si>
  <si>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</si>
  <si>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</si>
  <si>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</si>
  <si>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</si>
  <si>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</si>
  <si>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</si>
  <si>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</si>
  <si>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</si>
  <si>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</si>
  <si>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</si>
  <si>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</si>
  <si>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</si>
  <si>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</si>
  <si>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</si>
  <si>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</si>
  <si>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</si>
  <si>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</si>
  <si>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</si>
  <si>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</si>
  <si>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</si>
  <si>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</si>
  <si>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</si>
  <si>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</si>
  <si>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</si>
  <si>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</si>
  <si>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</si>
  <si>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</si>
  <si>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</si>
  <si>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</si>
  <si>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</si>
  <si>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</si>
  <si>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</si>
  <si>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</si>
  <si>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</si>
  <si>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</si>
  <si>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</si>
  <si>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</si>
  <si>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</si>
  <si>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</si>
  <si>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</si>
  <si>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</si>
  <si>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</si>
  <si>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</si>
  <si>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</si>
  <si>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</si>
  <si>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</si>
  <si>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</si>
  <si>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</si>
  <si>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</si>
  <si>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</si>
  <si>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</si>
  <si>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</si>
  <si>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</si>
  <si>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</si>
  <si>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</si>
  <si>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</si>
  <si>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</si>
  <si>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</si>
  <si>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</si>
  <si>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</si>
  <si>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</si>
  <si>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</si>
  <si>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</si>
  <si>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</si>
  <si>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</si>
  <si>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</si>
  <si>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</si>
  <si>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</si>
  <si>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</si>
  <si>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</si>
  <si>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</si>
  <si>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</si>
  <si>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</si>
  <si>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</si>
  <si>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</si>
  <si>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</si>
  <si>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</si>
  <si>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</si>
  <si>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</si>
  <si>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</si>
  <si>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</si>
  <si>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</si>
  <si>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</si>
  <si>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</si>
  <si>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</si>
  <si>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</si>
  <si>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</si>
  <si>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</si>
  <si>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</si>
  <si>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</si>
  <si>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</si>
  <si>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</si>
  <si>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</si>
  <si>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</si>
  <si>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</si>
  <si>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</si>
  <si>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</si>
  <si>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</si>
  <si>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</si>
  <si>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</si>
  <si>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</si>
  <si>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</si>
  <si>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</si>
  <si>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</si>
  <si>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</si>
  <si>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</si>
  <si>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</si>
  <si>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</si>
  <si>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</si>
  <si>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</si>
  <si>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</si>
  <si>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</si>
  <si>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</si>
  <si>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</si>
  <si>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</si>
  <si>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</si>
  <si>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</si>
  <si>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</si>
  <si>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</si>
  <si>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</si>
  <si>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</si>
  <si>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</si>
  <si>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</si>
  <si>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</si>
  <si>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</si>
  <si>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</si>
  <si>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</si>
  <si>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</si>
  <si>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</si>
  <si>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</si>
  <si>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</si>
  <si>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</si>
  <si>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</si>
  <si>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</si>
  <si>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</si>
  <si>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</si>
  <si>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</si>
  <si>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</si>
  <si>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</si>
  <si>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</si>
  <si>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</si>
  <si>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</si>
  <si>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</si>
  <si>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</si>
  <si>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</si>
  <si>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</si>
  <si>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</si>
  <si>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</si>
  <si>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</si>
  <si>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</si>
  <si>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</si>
  <si>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</si>
  <si>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</si>
  <si>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</si>
  <si>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</si>
  <si>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</si>
  <si>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</si>
  <si>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</si>
  <si>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</si>
  <si>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</si>
  <si>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</si>
  <si>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</si>
  <si>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</si>
  <si>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</si>
  <si>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</si>
  <si>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</si>
  <si>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</si>
  <si>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</si>
  <si>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</si>
  <si>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</si>
  <si>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</si>
  <si>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</si>
  <si>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</si>
  <si>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</si>
  <si>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</si>
  <si>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</si>
  <si>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</si>
  <si>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</si>
  <si>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</si>
  <si>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</si>
  <si>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</si>
  <si>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</si>
  <si>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</si>
  <si>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</si>
  <si>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</si>
  <si>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</si>
  <si>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</si>
  <si>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</si>
  <si>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</si>
  <si>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</si>
  <si>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</si>
  <si>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</si>
  <si>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</si>
  <si>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</si>
  <si>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</si>
  <si>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</si>
  <si>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</si>
  <si>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</si>
  <si>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</si>
  <si>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</si>
  <si>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</si>
  <si>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</si>
  <si>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</si>
  <si>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</si>
  <si>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</si>
  <si>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</si>
  <si>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</si>
  <si>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</si>
  <si>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</si>
  <si>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</si>
  <si>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</si>
  <si>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</si>
  <si>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</si>
  <si>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</si>
  <si>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</si>
  <si>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</si>
  <si>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</si>
  <si>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</si>
  <si>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</si>
  <si>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</si>
  <si>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</si>
  <si>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</si>
  <si>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</si>
  <si>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</si>
  <si>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</si>
  <si>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</si>
  <si>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</si>
  <si>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</si>
  <si>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</si>
  <si>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</si>
  <si>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</si>
  <si>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</si>
  <si>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</si>
  <si>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</si>
  <si>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</si>
  <si>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</si>
  <si>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</si>
  <si>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</si>
  <si>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</si>
  <si>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</si>
  <si>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</si>
  <si>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</si>
  <si>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</si>
  <si>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</si>
  <si>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</si>
  <si>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</si>
  <si>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</si>
  <si>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</si>
  <si>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</si>
  <si>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</si>
  <si>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</si>
  <si>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</si>
  <si>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</si>
  <si>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</si>
  <si>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</si>
  <si>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</si>
  <si>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</si>
  <si>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</si>
  <si>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</si>
  <si>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</si>
  <si>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</si>
  <si>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</si>
  <si>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</si>
  <si>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</si>
  <si>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</si>
  <si>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</si>
  <si>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</si>
  <si>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</si>
  <si>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</si>
  <si>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</si>
  <si>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</si>
  <si>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</si>
  <si>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</si>
  <si>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</si>
  <si>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</si>
  <si>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</si>
  <si>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</si>
  <si>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</si>
  <si>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</si>
  <si>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</si>
  <si>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</si>
  <si>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</si>
  <si>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</si>
  <si>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</si>
  <si>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</si>
  <si>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</si>
  <si>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</si>
  <si>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</si>
  <si>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</si>
  <si>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</si>
  <si>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</si>
  <si>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</si>
  <si>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</si>
  <si>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</si>
  <si>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</si>
  <si>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</si>
  <si>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</si>
  <si>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</si>
  <si>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</si>
  <si>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</si>
  <si>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</si>
  <si>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</si>
  <si>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</si>
  <si>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</si>
  <si>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</si>
  <si>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</si>
  <si>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</si>
  <si>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</si>
  <si>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</si>
  <si>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</si>
  <si>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</si>
  <si>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</si>
  <si>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</si>
  <si>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</si>
  <si>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</si>
  <si>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</si>
  <si>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</si>
  <si>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</si>
  <si>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</si>
  <si>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</si>
  <si>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</si>
  <si>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</si>
  <si>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</si>
  <si>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</si>
  <si>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</si>
  <si>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</si>
  <si>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</si>
  <si>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</si>
  <si>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</si>
  <si>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</si>
  <si>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</si>
  <si>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</si>
  <si>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</si>
  <si>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</si>
  <si>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</si>
  <si>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</si>
  <si>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</si>
  <si>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</si>
  <si>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</si>
  <si>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</si>
  <si>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</si>
  <si>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</si>
  <si>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</si>
  <si>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</si>
  <si>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</si>
  <si>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</si>
  <si>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</si>
  <si>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</si>
  <si>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</si>
  <si>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</si>
  <si>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</si>
  <si>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</si>
  <si>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</si>
  <si>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</si>
  <si>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</si>
  <si>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</si>
  <si>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</si>
  <si>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</si>
  <si>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</si>
  <si>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</si>
  <si>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</si>
  <si>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</si>
  <si>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</si>
  <si>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</si>
  <si>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</si>
  <si>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</si>
  <si>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</si>
  <si>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</si>
  <si>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</si>
  <si>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</si>
  <si>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</si>
  <si>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</si>
  <si>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</si>
  <si>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</si>
  <si>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</si>
  <si>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</si>
  <si>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</si>
  <si>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</si>
  <si>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</si>
  <si>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</si>
  <si>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</si>
  <si>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</si>
  <si>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</si>
  <si>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</si>
  <si>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</si>
  <si>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</si>
  <si>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</si>
  <si>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</si>
  <si>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</si>
  <si>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</si>
  <si>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</si>
  <si>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</si>
  <si>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</si>
  <si>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</si>
  <si>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</si>
  <si>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</si>
  <si>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</si>
  <si>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</si>
  <si>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</si>
  <si>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</si>
  <si>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</si>
  <si>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</si>
  <si>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</si>
  <si>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</si>
  <si>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</si>
  <si>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</si>
  <si>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</si>
  <si>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</si>
  <si>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</si>
  <si>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</si>
  <si>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</si>
  <si>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</si>
  <si>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</si>
  <si>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</si>
  <si>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</si>
  <si>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</si>
  <si>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</si>
  <si>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</si>
  <si>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</si>
  <si>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</si>
  <si>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</si>
  <si>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</si>
  <si>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</si>
  <si>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</si>
  <si>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</si>
  <si>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</si>
  <si>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</si>
  <si>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</si>
  <si>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</si>
  <si>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</si>
  <si>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</si>
  <si>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</si>
  <si>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</si>
  <si>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</si>
  <si>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</si>
  <si>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</si>
  <si>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</si>
  <si>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</si>
  <si>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</si>
  <si>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</si>
  <si>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</si>
  <si>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</si>
  <si>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</si>
  <si>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</si>
  <si>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</si>
  <si>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</si>
  <si>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</si>
  <si>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</si>
  <si>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</si>
  <si>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</si>
  <si>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</si>
  <si>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</si>
  <si>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</si>
  <si>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</si>
  <si>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</si>
  <si>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</si>
  <si>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</si>
  <si>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</si>
  <si>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</si>
  <si>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</si>
  <si>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</si>
  <si>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</si>
  <si>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</si>
  <si>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</si>
  <si>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</si>
  <si>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</si>
  <si>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</si>
  <si>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</si>
  <si>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</si>
  <si>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</si>
  <si>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</si>
  <si>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</si>
  <si>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</si>
  <si>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</si>
  <si>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</si>
  <si>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</si>
  <si>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</si>
  <si>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</si>
  <si>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</si>
  <si>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</si>
  <si>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</si>
  <si>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</si>
  <si>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</si>
  <si>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</si>
  <si>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</si>
  <si>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</si>
  <si>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</si>
  <si>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</si>
  <si>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</si>
  <si>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</si>
  <si>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</si>
  <si>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</si>
  <si>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</si>
  <si>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</si>
  <si>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</si>
  <si>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</si>
  <si>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</si>
  <si>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</si>
  <si>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</si>
  <si>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</si>
  <si>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</si>
  <si>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</si>
  <si>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</si>
  <si>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</si>
  <si>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</si>
  <si>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</si>
  <si>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</si>
  <si>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</si>
  <si>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</si>
  <si>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</si>
  <si>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</si>
  <si>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</si>
  <si>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</si>
  <si>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</si>
  <si>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</si>
  <si>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</si>
  <si>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</si>
  <si>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</si>
  <si>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</si>
  <si>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</si>
  <si>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</si>
  <si>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</si>
  <si>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</si>
  <si>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</si>
  <si>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</si>
  <si>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</si>
  <si>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</si>
  <si>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</si>
  <si>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</si>
  <si>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</si>
  <si>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</si>
  <si>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</si>
  <si>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</si>
  <si>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</si>
  <si>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</si>
  <si>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</si>
  <si>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</si>
  <si>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</si>
  <si>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</si>
  <si>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</si>
  <si>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</si>
  <si>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</si>
  <si>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</si>
  <si>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</si>
  <si>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</si>
  <si>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</si>
  <si>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</si>
  <si>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</si>
  <si>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</si>
  <si>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</si>
  <si>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</si>
  <si>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</si>
  <si>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</si>
  <si>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</si>
  <si>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</si>
  <si>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</si>
  <si>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</si>
  <si>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</si>
  <si>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</si>
  <si>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</si>
  <si>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</si>
  <si>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</si>
  <si>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</si>
  <si>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</si>
  <si>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</si>
  <si>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</si>
  <si>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</si>
  <si>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</si>
  <si>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</si>
  <si>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</si>
  <si>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</si>
  <si>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</si>
  <si>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</si>
  <si>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</si>
  <si>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</si>
  <si>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</si>
  <si>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</si>
  <si>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</si>
  <si>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</si>
  <si>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</si>
  <si>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</si>
  <si>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</si>
  <si>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</si>
  <si>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</si>
  <si>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</si>
  <si>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</si>
  <si>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</si>
  <si>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</si>
  <si>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</si>
  <si>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</si>
  <si>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</si>
  <si>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</si>
  <si>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</si>
  <si>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</si>
  <si>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</si>
  <si>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</si>
  <si>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</si>
  <si>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</si>
  <si>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</si>
  <si>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</si>
  <si>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</si>
  <si>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</si>
  <si>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</si>
  <si>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</si>
  <si>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</si>
  <si>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</si>
  <si>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</si>
  <si>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</si>
  <si>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</si>
  <si>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</si>
  <si>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</si>
  <si>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</si>
  <si>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</si>
  <si>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</si>
  <si>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</si>
  <si>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</si>
  <si>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</si>
  <si>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</si>
  <si>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</si>
  <si>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</si>
  <si>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</si>
  <si>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</si>
  <si>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</si>
  <si>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</si>
  <si>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</si>
  <si>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</si>
  <si>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</si>
  <si>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</si>
  <si>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</si>
  <si>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</si>
  <si>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</si>
  <si>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</si>
  <si>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</si>
  <si>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</si>
  <si>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</si>
  <si>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</si>
  <si>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</si>
  <si>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</si>
  <si>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</si>
  <si>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</si>
  <si>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</si>
  <si>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</si>
  <si>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</si>
  <si>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</si>
  <si>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</si>
  <si>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</si>
  <si>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</si>
  <si>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</si>
  <si>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</si>
  <si>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</si>
  <si>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</si>
  <si>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</si>
  <si>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</si>
  <si>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</si>
  <si>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</si>
  <si>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</si>
  <si>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</si>
  <si>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</si>
  <si>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</si>
  <si>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</si>
  <si>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</si>
  <si>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</si>
  <si>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</si>
  <si>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</si>
  <si>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</si>
  <si>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</si>
  <si>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</si>
  <si>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</si>
  <si>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</si>
  <si>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</si>
  <si>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</si>
  <si>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</si>
  <si>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</si>
  <si>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</si>
  <si>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</si>
  <si>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</si>
  <si>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</si>
  <si>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</si>
  <si>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</si>
  <si>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</si>
  <si>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</si>
  <si>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</si>
  <si>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</si>
  <si>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</si>
  <si>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</si>
  <si>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</si>
  <si>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</si>
  <si>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</si>
  <si>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</si>
  <si>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</si>
  <si>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</si>
  <si>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</si>
  <si>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</si>
  <si>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</si>
  <si>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</si>
  <si>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</si>
  <si>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</si>
  <si>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</si>
  <si>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</si>
  <si>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</si>
  <si>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</si>
  <si>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</si>
  <si>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</si>
  <si>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</si>
  <si>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</si>
  <si>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</si>
  <si>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</si>
  <si>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</si>
  <si>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</si>
  <si>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</si>
  <si>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</si>
  <si>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</si>
  <si>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</si>
  <si>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</si>
  <si>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</si>
  <si>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</si>
  <si>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</si>
  <si>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</si>
  <si>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</si>
  <si>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</si>
  <si>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</si>
  <si>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</si>
  <si>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</si>
  <si>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</si>
  <si>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</si>
  <si>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</si>
  <si>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</si>
  <si>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</si>
  <si>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</si>
  <si>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</si>
  <si>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</si>
  <si>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</si>
  <si>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</si>
  <si>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</si>
  <si>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</si>
  <si>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</si>
  <si>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</si>
  <si>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</si>
  <si>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</si>
  <si>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</si>
  <si>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</si>
  <si>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</si>
  <si>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</si>
  <si>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</si>
  <si>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</si>
  <si>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</si>
  <si>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</si>
  <si>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</si>
  <si>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</si>
  <si>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</si>
  <si>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</si>
  <si>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</si>
  <si>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</si>
  <si>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</si>
  <si>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</si>
  <si>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</si>
  <si>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</si>
  <si>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</si>
  <si>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</si>
  <si>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</si>
  <si>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</si>
  <si>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</si>
  <si>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</si>
  <si>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</si>
  <si>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</si>
  <si>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</si>
  <si>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</si>
  <si>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</si>
  <si>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</si>
  <si>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</si>
  <si>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</si>
  <si>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</si>
  <si>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</si>
  <si>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</si>
  <si>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</si>
  <si>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</si>
  <si>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</si>
  <si>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</si>
  <si>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</si>
  <si>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</si>
  <si>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</si>
  <si>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</si>
  <si>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</si>
  <si>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</si>
  <si>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</si>
  <si>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</si>
  <si>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</si>
  <si>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</si>
  <si>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</si>
  <si>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</si>
  <si>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</si>
  <si>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</si>
  <si>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</si>
  <si>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</si>
  <si>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</si>
  <si>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</si>
  <si>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</si>
  <si>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</si>
  <si>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</si>
  <si>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</si>
  <si>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</si>
  <si>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</si>
  <si>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</si>
  <si>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</si>
  <si>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</si>
  <si>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</si>
  <si>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</si>
  <si>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</si>
  <si>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</si>
  <si>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</si>
  <si>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</si>
  <si>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</si>
  <si>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</si>
  <si>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</si>
  <si>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</si>
  <si>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</si>
  <si>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</si>
  <si>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</si>
  <si>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</si>
  <si>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</si>
  <si>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</si>
  <si>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</si>
  <si>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</si>
  <si>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</si>
  <si>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</si>
  <si>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</si>
  <si>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</si>
  <si>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</si>
  <si>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</si>
  <si>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</si>
  <si>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</si>
  <si>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</si>
  <si>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</si>
  <si>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</si>
  <si>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</si>
  <si>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</si>
  <si>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</si>
  <si>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</si>
  <si>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</si>
  <si>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</si>
  <si>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</si>
  <si>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</si>
  <si>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</si>
  <si>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</si>
  <si>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</si>
  <si>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</si>
  <si>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</si>
  <si>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</si>
  <si>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</si>
  <si>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</si>
  <si>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</si>
  <si>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</si>
  <si>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</si>
  <si>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</si>
  <si>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</si>
  <si>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</si>
  <si>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</si>
  <si>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</si>
  <si>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</si>
  <si>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</si>
  <si>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</si>
  <si>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</si>
  <si>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</si>
  <si>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</si>
  <si>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</si>
  <si>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</si>
  <si>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</si>
  <si>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</si>
  <si>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</si>
  <si>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</si>
  <si>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</si>
  <si>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</si>
  <si>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</si>
  <si>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</si>
  <si>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</si>
  <si>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</si>
  <si>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</si>
  <si>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</si>
  <si>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</si>
  <si>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</si>
  <si>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</si>
  <si>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</si>
  <si>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</si>
  <si>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</si>
  <si>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</si>
  <si>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</si>
  <si>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</si>
  <si>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</si>
  <si>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</si>
  <si>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</si>
  <si>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</si>
  <si>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</si>
  <si>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</si>
  <si>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</si>
  <si>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</si>
  <si>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</si>
  <si>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</si>
  <si>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</si>
  <si>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</si>
  <si>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</si>
  <si>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</si>
  <si>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</si>
  <si>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</si>
  <si>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</si>
  <si>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</si>
  <si>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</si>
  <si>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</si>
  <si>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</si>
  <si>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</si>
  <si>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</si>
  <si>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</si>
  <si>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</si>
  <si>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</si>
  <si>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</si>
  <si>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</si>
  <si>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</si>
  <si>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</si>
  <si>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</si>
  <si>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</si>
  <si>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</si>
  <si>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</si>
  <si>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</si>
  <si>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</si>
  <si>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</si>
  <si>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</si>
  <si>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</si>
  <si>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</si>
  <si>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</si>
  <si>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</si>
  <si>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</si>
  <si>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</si>
  <si>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</si>
  <si>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</si>
  <si>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</si>
  <si>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</si>
  <si>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</si>
  <si>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</si>
  <si>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</si>
  <si>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</si>
  <si>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</si>
  <si>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</si>
  <si>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</si>
  <si>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</si>
  <si>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</si>
  <si>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</si>
  <si>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</si>
  <si>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</si>
  <si>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</si>
  <si>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</si>
  <si>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</si>
  <si>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</si>
  <si>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</si>
  <si>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</si>
  <si>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</si>
  <si>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</si>
  <si>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</si>
  <si>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</si>
  <si>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</si>
  <si>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</si>
  <si>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</si>
  <si>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</si>
  <si>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</si>
  <si>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</si>
  <si>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</si>
  <si>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</si>
  <si>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</si>
  <si>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</si>
  <si>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</si>
  <si>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</si>
  <si>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</si>
  <si>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</si>
  <si>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</si>
  <si>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</si>
  <si>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</si>
  <si>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</si>
  <si>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</si>
  <si>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</si>
  <si>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</si>
  <si>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</si>
  <si>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</si>
  <si>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</si>
  <si>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</si>
  <si>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</si>
  <si>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</si>
  <si>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</si>
  <si>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</si>
  <si>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</si>
  <si>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</si>
  <si>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</si>
  <si>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</si>
  <si>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</si>
  <si>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</si>
  <si>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</si>
  <si>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</si>
  <si>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</si>
  <si>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</si>
  <si>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</si>
  <si>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</si>
  <si>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</si>
  <si>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</si>
  <si>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</si>
  <si>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</si>
  <si>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</si>
  <si>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</si>
  <si>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</si>
  <si>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</si>
  <si>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</si>
  <si>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</si>
  <si>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</si>
  <si>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</si>
  <si>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</si>
  <si>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</si>
  <si>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</si>
  <si>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</si>
  <si>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</si>
  <si>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</si>
  <si>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</si>
  <si>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</si>
  <si>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</si>
  <si>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</si>
  <si>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</si>
  <si>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</si>
  <si>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</si>
  <si>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</si>
  <si>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</si>
  <si>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</si>
  <si>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</si>
  <si>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</si>
  <si>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</si>
  <si>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</si>
  <si>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</si>
  <si>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</si>
  <si>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</si>
  <si>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</si>
  <si>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</si>
  <si>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</si>
  <si>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</si>
  <si>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</si>
  <si>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</si>
  <si>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</si>
  <si>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</si>
  <si>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</si>
  <si>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</si>
  <si>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</si>
  <si>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</si>
  <si>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</si>
  <si>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</si>
  <si>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</si>
  <si>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</si>
  <si>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</si>
  <si>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</si>
  <si>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</si>
  <si>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</si>
  <si>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</si>
  <si>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</si>
  <si>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</si>
  <si>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</si>
  <si>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</si>
  <si>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</si>
  <si>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</si>
  <si>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</si>
  <si>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</si>
  <si>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</si>
  <si>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</si>
  <si>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</si>
  <si>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</si>
  <si>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</si>
  <si>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</si>
  <si>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</si>
  <si>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</si>
  <si>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</si>
  <si>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</si>
  <si>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</si>
  <si>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</si>
  <si>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</si>
  <si>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</si>
  <si>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</si>
  <si>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</si>
  <si>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</si>
  <si>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</si>
  <si>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</si>
  <si>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</si>
  <si>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</si>
  <si>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</si>
  <si>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</si>
  <si>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</si>
  <si>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</si>
  <si>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</si>
  <si>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</si>
  <si>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</si>
  <si>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</si>
  <si>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</si>
  <si>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</si>
  <si>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</si>
  <si>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</si>
  <si>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</si>
  <si>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</si>
  <si>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</si>
  <si>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</si>
  <si>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</si>
  <si>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</si>
  <si>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</si>
  <si>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</si>
  <si>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</si>
  <si>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</si>
  <si>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</si>
  <si>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</si>
  <si>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</si>
  <si>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</si>
  <si>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</si>
  <si>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</si>
  <si>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</si>
  <si>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</si>
  <si>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</si>
  <si>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</si>
  <si>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</si>
  <si>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</si>
  <si>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</si>
  <si>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</si>
  <si>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</si>
  <si>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</si>
  <si>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</si>
  <si>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</si>
  <si>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</si>
  <si>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</si>
  <si>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</si>
  <si>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</si>
  <si>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</si>
  <si>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</si>
  <si>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</si>
  <si>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</si>
  <si>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</si>
  <si>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</si>
  <si>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</si>
  <si>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</si>
  <si>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</si>
  <si>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</si>
  <si>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</si>
  <si>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</si>
  <si>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</si>
  <si>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</si>
  <si>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</si>
  <si>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</si>
  <si>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</si>
  <si>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</si>
  <si>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</si>
  <si>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</si>
  <si>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</si>
  <si>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</si>
  <si>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</si>
  <si>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</si>
  <si>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</si>
  <si>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</si>
  <si>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</si>
  <si>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</si>
  <si>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</si>
  <si>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</si>
  <si>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</si>
  <si>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</si>
  <si>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</si>
  <si>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</si>
  <si>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</si>
  <si>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</si>
  <si>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</si>
  <si>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</si>
  <si>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</si>
  <si>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</si>
  <si>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</si>
  <si>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</si>
  <si>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</si>
  <si>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</si>
  <si>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</si>
  <si>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</si>
  <si>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</si>
  <si>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</si>
  <si>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</si>
  <si>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</si>
  <si>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</si>
  <si>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</si>
  <si>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</si>
  <si>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</si>
  <si>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</si>
  <si>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</si>
  <si>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</si>
  <si>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</si>
  <si>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</si>
  <si>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</si>
  <si>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</si>
  <si>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</si>
  <si>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</si>
  <si>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</si>
  <si>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</si>
  <si>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</si>
  <si>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</si>
  <si>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</si>
  <si>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</si>
  <si>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</si>
  <si>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</si>
  <si>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</si>
  <si>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</si>
  <si>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</si>
  <si>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</si>
  <si>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</si>
  <si>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</si>
  <si>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</si>
  <si>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</si>
  <si>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</si>
  <si>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</si>
  <si>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</si>
  <si>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</si>
  <si>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</si>
  <si>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</si>
  <si>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</si>
  <si>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</si>
  <si>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</si>
  <si>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</si>
  <si>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</si>
  <si>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</si>
  <si>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</si>
  <si>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</si>
  <si>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</si>
  <si>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</si>
  <si>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</si>
  <si>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</si>
  <si>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</si>
  <si>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</si>
  <si>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</si>
  <si>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</si>
  <si>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</si>
  <si>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</si>
  <si>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</si>
  <si>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</si>
  <si>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</si>
  <si>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</si>
  <si>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</si>
  <si>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</si>
  <si>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</si>
  <si>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</si>
  <si>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</si>
  <si>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</si>
  <si>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</si>
  <si>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</si>
  <si>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</si>
  <si>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</si>
  <si>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</si>
  <si>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</si>
  <si>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</si>
  <si>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</si>
  <si>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</si>
  <si>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</si>
  <si>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</si>
  <si>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</si>
  <si>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</si>
  <si>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</si>
  <si>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</si>
  <si>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</si>
  <si>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</si>
  <si>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</si>
  <si>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</si>
  <si>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</si>
  <si>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</si>
  <si>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</si>
  <si>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</si>
  <si>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</si>
  <si>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</si>
  <si>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</si>
  <si>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</si>
  <si>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</si>
  <si>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</si>
  <si>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</si>
  <si>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</si>
  <si>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</si>
  <si>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</si>
  <si>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</si>
  <si>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</si>
  <si>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</si>
  <si>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</si>
  <si>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</si>
  <si>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</si>
  <si>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</si>
  <si>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</si>
  <si>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</si>
  <si>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</si>
  <si>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</si>
  <si>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</si>
  <si>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</si>
  <si>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</si>
  <si>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</si>
  <si>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</si>
  <si>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</si>
  <si>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</si>
  <si>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</si>
  <si>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</si>
  <si>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</si>
  <si>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</si>
  <si>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</si>
  <si>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</si>
  <si>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</si>
  <si>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</si>
  <si>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</si>
  <si>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</si>
  <si>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</si>
  <si>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</si>
  <si>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</si>
  <si>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</si>
  <si>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</si>
  <si>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</si>
  <si>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</si>
  <si>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</si>
  <si>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</si>
  <si>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</si>
  <si>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</si>
  <si>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</si>
  <si>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</si>
  <si>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</si>
  <si>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</si>
  <si>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</si>
  <si>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</si>
  <si>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</si>
  <si>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</si>
  <si>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</si>
  <si>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</si>
  <si>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</si>
  <si>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</si>
  <si>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</si>
  <si>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</si>
  <si>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</si>
  <si>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</si>
  <si>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</si>
  <si>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</si>
  <si>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</si>
  <si>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</si>
  <si>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</si>
  <si>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</si>
  <si>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</si>
  <si>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</si>
  <si>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</si>
  <si>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</si>
  <si>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</si>
  <si>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</si>
  <si>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</si>
  <si>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</si>
  <si>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</si>
  <si>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</si>
  <si>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</si>
  <si>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</si>
  <si>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</si>
  <si>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</si>
  <si>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</si>
  <si>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</si>
  <si>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</si>
  <si>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</si>
  <si>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</si>
  <si>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</si>
  <si>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</si>
  <si>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</si>
  <si>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</si>
  <si>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</si>
  <si>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</si>
  <si>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</si>
  <si>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</si>
  <si>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</si>
  <si>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</si>
  <si>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</si>
  <si>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</si>
  <si>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</si>
  <si>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</si>
  <si>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</si>
  <si>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</si>
  <si>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</si>
  <si>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</si>
  <si>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</si>
  <si>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</si>
  <si>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</si>
  <si>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</si>
  <si>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</si>
  <si>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</si>
  <si>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</si>
  <si>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</si>
  <si>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</si>
  <si>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</si>
  <si>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</si>
  <si>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</si>
  <si>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</si>
  <si>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</si>
  <si>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</si>
  <si>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</si>
  <si>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</si>
  <si>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</si>
  <si>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</si>
  <si>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</si>
  <si>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</si>
  <si>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</si>
  <si>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</si>
  <si>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</si>
  <si>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</si>
  <si>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</si>
  <si>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</si>
  <si>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</si>
  <si>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</si>
  <si>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</si>
  <si>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</si>
  <si>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</si>
  <si>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</si>
  <si>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</si>
  <si>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</si>
  <si>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</si>
  <si>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</si>
  <si>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</si>
  <si>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</si>
  <si>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</si>
  <si>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</si>
  <si>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</si>
  <si>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</si>
  <si>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</si>
  <si>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</si>
  <si>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</si>
  <si>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</si>
  <si>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</si>
  <si>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</si>
  <si>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</si>
  <si>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</si>
  <si>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</si>
  <si>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</si>
  <si>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</si>
  <si>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</si>
  <si>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</si>
  <si>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</si>
  <si>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</si>
  <si>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</si>
  <si>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</si>
  <si>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</si>
  <si>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</si>
  <si>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</si>
  <si>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</si>
  <si>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</si>
  <si>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</si>
  <si>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</si>
  <si>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</si>
  <si>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</si>
  <si>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</si>
  <si>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</si>
  <si>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</si>
  <si>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</si>
  <si>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</si>
  <si>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</si>
  <si>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</si>
  <si>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</si>
  <si>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</si>
  <si>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</si>
  <si>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</si>
  <si>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</si>
  <si>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</si>
  <si>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</si>
  <si>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</si>
  <si>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</si>
  <si>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</si>
  <si>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</si>
  <si>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</si>
  <si>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</si>
  <si>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</si>
  <si>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</si>
  <si>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</si>
  <si>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</si>
  <si>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</si>
  <si>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</si>
  <si>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</si>
  <si>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</si>
  <si>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</si>
  <si>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</si>
  <si>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</si>
  <si>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</si>
  <si>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</si>
  <si>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</si>
  <si>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</si>
  <si>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</si>
  <si>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</si>
  <si>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</si>
  <si>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</si>
  <si>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</si>
  <si>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</si>
  <si>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</si>
  <si>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</si>
  <si>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</si>
  <si>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</si>
  <si>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</si>
  <si>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</si>
  <si>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</si>
  <si>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</si>
  <si>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</si>
  <si>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</si>
  <si>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</si>
  <si>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</si>
  <si>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</si>
  <si>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</si>
  <si>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</si>
  <si>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</si>
  <si>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</si>
  <si>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</si>
  <si>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</si>
  <si>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</si>
  <si>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</si>
  <si>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</si>
  <si>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</si>
  <si>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</si>
  <si>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</si>
  <si>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</si>
  <si>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</si>
  <si>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</si>
  <si>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</si>
  <si>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</si>
  <si>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</si>
  <si>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</si>
  <si>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</si>
  <si>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</si>
  <si>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</si>
  <si>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</si>
  <si>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</si>
  <si>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</si>
  <si>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</si>
  <si>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</si>
  <si>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</si>
  <si>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</si>
  <si>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</si>
  <si>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</si>
  <si>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</si>
  <si>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</si>
  <si>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</si>
  <si>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</si>
  <si>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</si>
  <si>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</si>
  <si>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</si>
  <si>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</si>
  <si>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</si>
  <si>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</si>
  <si>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</si>
  <si>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</si>
  <si>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</si>
  <si>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</si>
  <si>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</si>
  <si>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</si>
  <si>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</si>
  <si>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</si>
  <si>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</si>
  <si>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</si>
  <si>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</si>
  <si>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</si>
  <si>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</si>
  <si>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</si>
  <si>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</si>
  <si>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</si>
  <si>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</si>
  <si>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</si>
  <si>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</si>
  <si>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</si>
  <si>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</si>
  <si>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</si>
  <si>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</si>
  <si>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</si>
  <si>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</si>
  <si>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</si>
  <si>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</si>
  <si>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</si>
  <si>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</si>
  <si>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</si>
  <si>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</si>
  <si>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</si>
  <si>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</si>
  <si>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</si>
  <si>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</si>
  <si>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</si>
  <si>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</si>
  <si>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</si>
  <si>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</si>
  <si>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</si>
  <si>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</si>
  <si>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</si>
  <si>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</si>
  <si>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</si>
  <si>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</si>
  <si>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</si>
  <si>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</si>
  <si>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</si>
  <si>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</si>
  <si>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</si>
  <si>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</si>
  <si>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</si>
  <si>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</si>
  <si>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</si>
  <si>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</si>
  <si>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</si>
  <si>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</si>
  <si>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</si>
  <si>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</si>
  <si>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</si>
  <si>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</si>
  <si>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</si>
  <si>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</si>
  <si>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</si>
  <si>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</si>
  <si>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</si>
  <si>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</si>
  <si>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</si>
  <si>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</si>
  <si>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</si>
  <si>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</si>
  <si>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</si>
  <si>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</si>
  <si>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</si>
  <si>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</si>
  <si>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</si>
  <si>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</si>
  <si>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</si>
  <si>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</si>
  <si>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</si>
  <si>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</si>
  <si>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</si>
  <si>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</si>
  <si>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</si>
  <si>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</si>
  <si>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</si>
  <si>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</si>
  <si>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</si>
  <si>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</si>
  <si>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</si>
  <si>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</si>
  <si>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</si>
  <si>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</si>
  <si>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</si>
  <si>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</si>
  <si>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</si>
  <si>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</si>
  <si>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</si>
  <si>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</si>
  <si>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</si>
  <si>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</si>
  <si>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</si>
  <si>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</si>
  <si>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</si>
  <si>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</si>
  <si>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</si>
  <si>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</si>
  <si>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</si>
  <si>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</si>
  <si>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</si>
  <si>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</si>
  <si>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</si>
  <si>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</si>
  <si>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</si>
  <si>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</si>
  <si>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</si>
  <si>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</si>
  <si>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</si>
  <si>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</si>
  <si>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</si>
  <si>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</si>
  <si>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</si>
  <si>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</si>
  <si>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</si>
  <si>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</si>
  <si>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</si>
  <si>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</si>
  <si>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</si>
  <si>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</si>
  <si>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</si>
  <si>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</si>
  <si>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</si>
  <si>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</si>
  <si>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</si>
  <si>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</si>
  <si>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</si>
  <si>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</si>
  <si>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</si>
  <si>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</si>
  <si>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</si>
  <si>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</si>
  <si>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</si>
  <si>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</si>
  <si>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</si>
  <si>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</si>
  <si>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</si>
  <si>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</si>
  <si>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</si>
  <si>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</si>
  <si>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</si>
  <si>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</si>
  <si>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</si>
  <si>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</si>
  <si>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</si>
  <si>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</si>
  <si>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</si>
  <si>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</si>
  <si>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</si>
  <si>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</si>
  <si>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</si>
  <si>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</si>
  <si>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</si>
  <si>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</si>
  <si>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</si>
  <si>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</si>
  <si>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</si>
  <si>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</si>
  <si>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</si>
  <si>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</si>
  <si>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</si>
  <si>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</si>
  <si>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</si>
  <si>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</si>
  <si>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</si>
  <si>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</si>
  <si>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</si>
  <si>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</si>
  <si>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</si>
  <si>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</si>
  <si>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</si>
  <si>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</si>
  <si>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</si>
  <si>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</si>
  <si>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</si>
  <si>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</si>
  <si>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</si>
  <si>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</si>
  <si>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</si>
  <si>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</si>
  <si>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</si>
  <si>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</si>
  <si>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</si>
  <si>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</si>
  <si>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</si>
  <si>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</si>
  <si>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</si>
  <si>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</si>
  <si>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</si>
  <si>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</si>
  <si>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</si>
  <si>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</si>
  <si>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</si>
  <si>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</si>
  <si>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</si>
  <si>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</si>
  <si>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</si>
  <si>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</si>
  <si>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</si>
  <si>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</si>
  <si>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</si>
  <si>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</si>
  <si>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</si>
  <si>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</si>
  <si>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</si>
  <si>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</si>
  <si>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</si>
  <si>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</si>
  <si>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</si>
  <si>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</si>
  <si>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</si>
  <si>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</si>
  <si>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</si>
  <si>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</si>
  <si>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</si>
  <si>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</si>
  <si>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</si>
  <si>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</si>
  <si>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</si>
  <si>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</si>
  <si>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</si>
  <si>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</si>
  <si>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</si>
  <si>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</si>
  <si>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</si>
  <si>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</si>
  <si>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</si>
  <si>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</si>
  <si>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</si>
  <si>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</si>
  <si>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</si>
  <si>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</si>
  <si>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</si>
  <si>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</si>
  <si>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</si>
  <si>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</si>
  <si>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</si>
  <si>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</si>
  <si>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</si>
  <si>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</si>
  <si>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</si>
  <si>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</si>
  <si>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</si>
  <si>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</si>
  <si>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</si>
  <si>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</si>
  <si>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</si>
  <si>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</si>
  <si>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</si>
  <si>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</si>
  <si>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</si>
  <si>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</si>
  <si>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</si>
  <si>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</si>
  <si>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</si>
  <si>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</si>
  <si>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</si>
  <si>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</si>
  <si>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</si>
  <si>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</si>
  <si>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</si>
  <si>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</si>
  <si>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</si>
  <si>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</si>
  <si>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</si>
  <si>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</si>
  <si>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</si>
  <si>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</si>
  <si>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</si>
  <si>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</si>
  <si>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</si>
  <si>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</si>
  <si>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</si>
  <si>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</si>
  <si>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</si>
  <si>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</si>
  <si>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</si>
  <si>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</si>
  <si>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</si>
  <si>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</si>
  <si>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</si>
  <si>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</si>
  <si>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</si>
  <si>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</si>
  <si>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</si>
  <si>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</si>
  <si>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</si>
  <si>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</si>
  <si>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</si>
  <si>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</si>
  <si>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</si>
  <si>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</si>
  <si>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</si>
  <si>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</si>
  <si>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</si>
  <si>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</si>
  <si>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</si>
  <si>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</si>
  <si>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</si>
  <si>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</si>
  <si>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</si>
  <si>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</si>
  <si>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</si>
  <si>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</si>
  <si>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</si>
  <si>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</si>
  <si>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</si>
  <si>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</si>
  <si>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</si>
  <si>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</si>
  <si>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</si>
  <si>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</si>
  <si>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</si>
  <si>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</si>
  <si>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</si>
  <si>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</si>
  <si>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</si>
  <si>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</si>
  <si>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</si>
  <si>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</si>
  <si>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</si>
  <si>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</si>
  <si>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</si>
  <si>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</si>
  <si>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</si>
  <si>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</si>
  <si>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</si>
  <si>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</si>
  <si>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</si>
  <si>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</si>
  <si>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</si>
  <si>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</si>
  <si>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</si>
  <si>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</si>
  <si>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</si>
  <si>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</si>
  <si>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</si>
  <si>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</si>
  <si>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</si>
  <si>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</si>
  <si>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</si>
  <si>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</si>
  <si>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</si>
  <si>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</si>
  <si>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</si>
  <si>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</si>
  <si>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</si>
  <si>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</si>
  <si>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</si>
  <si>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</si>
  <si>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</si>
  <si>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</si>
  <si>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</si>
  <si>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</si>
  <si>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</si>
  <si>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</si>
  <si>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</si>
  <si>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</si>
  <si>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</si>
  <si>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</si>
  <si>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</si>
  <si>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</si>
  <si>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</si>
  <si>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</si>
  <si>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</si>
  <si>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</si>
  <si>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</si>
  <si>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</si>
  <si>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</si>
  <si>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</si>
  <si>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</si>
  <si>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</si>
  <si>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</si>
  <si>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</si>
  <si>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</si>
  <si>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</si>
  <si>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</si>
  <si>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</si>
  <si>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</si>
  <si>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</si>
  <si>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</si>
  <si>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</si>
  <si>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</si>
  <si>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</si>
  <si>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</si>
  <si>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</si>
  <si>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</si>
  <si>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</si>
  <si>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</si>
  <si>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</si>
  <si>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</si>
  <si>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</si>
  <si>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</si>
  <si>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</si>
  <si>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</si>
  <si>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</si>
  <si>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</si>
  <si>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</si>
  <si>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</si>
  <si>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</si>
  <si>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</si>
  <si>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</si>
  <si>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</si>
  <si>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</si>
  <si>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</si>
  <si>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</si>
  <si>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</si>
  <si>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</si>
  <si>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</si>
  <si>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</si>
  <si>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</si>
  <si>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</si>
  <si>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</si>
  <si>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</si>
  <si>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</si>
  <si>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</si>
  <si>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</si>
  <si>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</si>
  <si>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</si>
  <si>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</si>
  <si>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</si>
  <si>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</si>
  <si>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</si>
  <si>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</si>
  <si>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</si>
  <si>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</si>
  <si>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</si>
  <si>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</si>
  <si>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</si>
  <si>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</si>
  <si>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</si>
  <si>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</si>
  <si>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</si>
  <si>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</si>
  <si>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</si>
  <si>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</si>
  <si>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</si>
  <si>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</si>
  <si>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</si>
  <si>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</si>
  <si>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</si>
  <si>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</si>
  <si>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</si>
  <si>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</si>
  <si>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</si>
  <si>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</si>
  <si>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</si>
  <si>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</si>
  <si>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</si>
  <si>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</si>
  <si>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</si>
  <si>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</si>
  <si>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</si>
  <si>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</si>
  <si>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</si>
  <si>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</si>
  <si>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</si>
  <si>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</si>
  <si>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</si>
  <si>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</si>
  <si>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</si>
  <si>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</si>
  <si>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</si>
  <si>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</si>
  <si>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</si>
  <si>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</si>
  <si>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</si>
  <si>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</si>
  <si>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</si>
  <si>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</si>
  <si>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</si>
  <si>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</si>
  <si>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</si>
  <si>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</si>
  <si>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</si>
  <si>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</si>
  <si>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</si>
  <si>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</si>
  <si>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</si>
  <si>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</si>
  <si>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</si>
  <si>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</si>
  <si>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</si>
  <si>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</si>
  <si>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</si>
  <si>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</si>
  <si>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</si>
  <si>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</si>
  <si>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</si>
  <si>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</si>
  <si>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</si>
  <si>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</si>
  <si>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</si>
  <si>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</si>
  <si>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</si>
  <si>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</si>
  <si>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</si>
  <si>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</si>
  <si>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</si>
  <si>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</si>
  <si>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</si>
  <si>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</si>
  <si>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</si>
  <si>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</si>
  <si>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</si>
  <si>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</si>
  <si>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</si>
  <si>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</si>
  <si>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</si>
  <si>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</si>
  <si>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</si>
  <si>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</si>
  <si>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</si>
  <si>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</si>
  <si>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</si>
  <si>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</si>
  <si>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</si>
  <si>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</si>
  <si>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</si>
  <si>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</si>
  <si>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</si>
  <si>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</si>
  <si>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</si>
  <si>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</si>
  <si>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</si>
  <si>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</si>
  <si>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</si>
  <si>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</si>
  <si>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</si>
  <si>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</si>
  <si>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</si>
  <si>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</si>
  <si>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</si>
  <si>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</si>
  <si>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</si>
  <si>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</si>
  <si>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</si>
  <si>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</si>
  <si>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</si>
  <si>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</si>
  <si>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</si>
  <si>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</si>
  <si>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</si>
  <si>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</si>
  <si>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</si>
  <si>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</si>
  <si>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</si>
  <si>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</si>
  <si>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</si>
  <si>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</si>
  <si>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</si>
  <si>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</si>
  <si>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</si>
  <si>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</si>
  <si>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</si>
  <si>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</si>
  <si>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</si>
  <si>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</si>
  <si>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</si>
  <si>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</si>
  <si>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</si>
  <si>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</si>
  <si>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</si>
  <si>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</si>
  <si>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</si>
  <si>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</si>
  <si>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</si>
  <si>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</si>
  <si>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</si>
  <si>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</si>
  <si>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</si>
  <si>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</si>
  <si>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</si>
  <si>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</si>
  <si>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</si>
  <si>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</si>
  <si>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</si>
  <si>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</si>
  <si>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</si>
  <si>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</si>
  <si>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</si>
  <si>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</si>
  <si>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</si>
  <si>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</si>
  <si>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</si>
  <si>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</si>
  <si>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</si>
  <si>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</si>
  <si>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</si>
  <si>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</si>
  <si>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</si>
  <si>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</si>
  <si>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</si>
  <si>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</si>
  <si>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</si>
  <si>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</si>
  <si>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</si>
  <si>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</si>
  <si>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</si>
  <si>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</si>
  <si>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</si>
  <si>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</si>
  <si>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</si>
  <si>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</si>
  <si>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</si>
  <si>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</si>
  <si>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</si>
  <si>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</si>
  <si>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</si>
  <si>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</si>
  <si>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</si>
  <si>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</si>
  <si>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</si>
  <si>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</si>
  <si>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</si>
  <si>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</si>
  <si>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</si>
  <si>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</si>
  <si>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</si>
  <si>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</si>
  <si>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</si>
  <si>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</si>
  <si>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</si>
  <si>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</si>
  <si>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</si>
  <si>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</si>
  <si>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</si>
  <si>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</si>
  <si>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</si>
  <si>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</si>
  <si>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</si>
  <si>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</si>
  <si>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</si>
  <si>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</si>
  <si>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</si>
  <si>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</si>
  <si>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</si>
  <si>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</si>
  <si>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</si>
  <si>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</si>
  <si>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</si>
  <si>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</si>
  <si>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</si>
  <si>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</si>
  <si>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</si>
  <si>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</si>
  <si>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</si>
  <si>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</si>
  <si>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</si>
  <si>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</si>
  <si>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</si>
  <si>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</si>
  <si>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</si>
  <si>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</si>
  <si>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</si>
  <si>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</si>
  <si>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</si>
  <si>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</si>
  <si>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</si>
  <si>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</si>
  <si>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</si>
  <si>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</si>
  <si>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</si>
  <si>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</si>
  <si>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</si>
  <si>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</si>
  <si>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</si>
  <si>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</si>
  <si>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</si>
  <si>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</si>
  <si>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</si>
  <si>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</si>
  <si>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</si>
  <si>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</si>
  <si>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</si>
  <si>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</si>
  <si>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</si>
  <si>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</si>
  <si>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</si>
  <si>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</si>
  <si>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</si>
  <si>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</si>
  <si>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</si>
  <si>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</si>
  <si>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</si>
  <si>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</si>
  <si>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</si>
  <si>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</si>
  <si>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</si>
  <si>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</si>
  <si>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</si>
  <si>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</si>
  <si>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</si>
  <si>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</si>
  <si>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</si>
  <si>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</si>
  <si>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</si>
  <si>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</si>
  <si>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</si>
  <si>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</si>
  <si>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</si>
  <si>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</si>
  <si>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</si>
  <si>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</si>
  <si>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</si>
  <si>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</si>
  <si>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</si>
  <si>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</si>
  <si>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</si>
  <si>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</si>
  <si>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</si>
  <si>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</si>
  <si>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</si>
  <si>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</si>
  <si>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</si>
  <si>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</si>
  <si>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</si>
  <si>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</si>
  <si>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</si>
  <si>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</si>
  <si>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</si>
  <si>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</si>
  <si>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</si>
  <si>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</si>
  <si>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</si>
  <si>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</si>
  <si>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</si>
  <si>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</si>
  <si>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</si>
  <si>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</si>
  <si>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</si>
  <si>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</si>
  <si>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</si>
  <si>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</si>
  <si>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</si>
  <si>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</si>
  <si>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</si>
  <si>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</si>
  <si>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</si>
  <si>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</si>
  <si>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</si>
  <si>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</si>
  <si>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</si>
  <si>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</si>
  <si>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</si>
  <si>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</si>
  <si>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</si>
  <si>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</si>
  <si>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</si>
  <si>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</si>
  <si>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</si>
  <si>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</si>
  <si>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</si>
  <si>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</si>
  <si>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</si>
  <si>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</si>
  <si>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</si>
  <si>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</si>
  <si>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</si>
  <si>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</si>
  <si>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</si>
  <si>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</si>
  <si>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</si>
  <si>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</si>
  <si>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</si>
  <si>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</si>
  <si>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</si>
  <si>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</si>
  <si>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</si>
  <si>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</si>
  <si>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</si>
  <si>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</si>
  <si>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</si>
  <si>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</si>
  <si>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</si>
  <si>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</si>
  <si>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</si>
  <si>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</si>
  <si>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</si>
  <si>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</si>
  <si>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</si>
  <si>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</si>
  <si>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</si>
  <si>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</si>
  <si>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</si>
  <si>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</si>
  <si>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</si>
  <si>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</si>
  <si>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</si>
  <si>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</si>
  <si>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</si>
  <si>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</si>
  <si>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</si>
  <si>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</si>
  <si>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</si>
  <si>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</si>
  <si>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</si>
  <si>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</si>
  <si>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</si>
  <si>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</si>
  <si>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</si>
  <si>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</si>
  <si>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</si>
  <si>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</si>
  <si>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</si>
  <si>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</si>
  <si>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</si>
  <si>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</si>
  <si>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</si>
  <si>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</si>
  <si>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</si>
  <si>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</si>
  <si>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</si>
  <si>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</si>
  <si>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</si>
  <si>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</si>
  <si>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</si>
  <si>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</si>
  <si>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</si>
  <si>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</si>
  <si>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</si>
  <si>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</si>
  <si>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</si>
  <si>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</si>
  <si>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</si>
  <si>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</si>
  <si>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</si>
  <si>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</si>
  <si>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</si>
  <si>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</si>
  <si>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</si>
  <si>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</si>
  <si>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</si>
  <si>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</si>
  <si>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</si>
  <si>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</si>
  <si>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</si>
  <si>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</si>
  <si>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</si>
  <si>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</si>
  <si>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</si>
  <si>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</si>
  <si>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</si>
  <si>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</si>
  <si>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</si>
  <si>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</si>
  <si>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</si>
  <si>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</si>
  <si>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</si>
  <si>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</si>
  <si>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</si>
  <si>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</si>
  <si>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</si>
  <si>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</si>
  <si>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</si>
  <si>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</si>
  <si>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</si>
  <si>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</si>
  <si>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</si>
  <si>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</si>
  <si>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</si>
  <si>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</si>
  <si>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</si>
  <si>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</si>
  <si>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</si>
  <si>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</si>
  <si>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</si>
  <si>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</si>
  <si>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</si>
  <si>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</si>
  <si>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</si>
  <si>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</si>
  <si>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</si>
  <si>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</si>
  <si>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</si>
  <si>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</si>
  <si>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</si>
  <si>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</si>
  <si>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</si>
  <si>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</si>
  <si>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</si>
  <si>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</si>
  <si>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</si>
  <si>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</si>
  <si>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</si>
  <si>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</si>
  <si>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</si>
  <si>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</si>
  <si>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</si>
  <si>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</si>
  <si>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</si>
  <si>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</si>
  <si>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</si>
  <si>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</si>
  <si>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</si>
  <si>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</si>
  <si>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</si>
  <si>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</si>
  <si>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</si>
  <si>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</si>
  <si>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</si>
  <si>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</si>
  <si>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</si>
  <si>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</si>
  <si>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</si>
  <si>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</si>
  <si>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</si>
  <si>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</si>
  <si>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</si>
  <si>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</si>
  <si>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</si>
  <si>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</si>
  <si>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</si>
  <si>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</si>
  <si>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</si>
  <si>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</si>
  <si>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</si>
  <si>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</si>
  <si>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</si>
  <si>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</si>
  <si>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</si>
  <si>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</si>
  <si>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</si>
  <si>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</si>
  <si>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</si>
  <si>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</si>
  <si>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</si>
  <si>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</si>
  <si>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</si>
  <si>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</si>
  <si>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</si>
  <si>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</si>
  <si>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</si>
  <si>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</si>
  <si>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</si>
  <si>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</si>
  <si>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</si>
  <si>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</si>
  <si>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</si>
  <si>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</si>
  <si>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</si>
  <si>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</si>
  <si>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</si>
  <si>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</si>
  <si>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</si>
  <si>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</si>
  <si>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</si>
  <si>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</si>
  <si>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</si>
  <si>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</si>
  <si>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</si>
  <si>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</si>
  <si>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</si>
  <si>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</si>
  <si>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</si>
  <si>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</si>
  <si>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</si>
  <si>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</si>
  <si>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</si>
  <si>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</si>
  <si>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</si>
  <si>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</si>
  <si>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</si>
  <si>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</si>
  <si>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</si>
  <si>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</si>
  <si>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</si>
  <si>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</si>
  <si>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</si>
  <si>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</si>
  <si>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</si>
  <si>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</si>
  <si>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</si>
  <si>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</si>
  <si>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</si>
  <si>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</si>
  <si>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</si>
  <si>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</si>
  <si>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</si>
  <si>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</si>
  <si>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</si>
  <si>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</si>
  <si>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</si>
  <si>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</si>
  <si>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</si>
  <si>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</si>
  <si>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</si>
  <si>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</si>
  <si>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</si>
  <si>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</si>
  <si>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</si>
  <si>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</si>
  <si>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</si>
  <si>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</si>
  <si>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</si>
  <si>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</si>
  <si>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</si>
  <si>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</si>
  <si>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</si>
  <si>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</si>
  <si>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</si>
  <si>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</si>
  <si>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</si>
  <si>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</si>
  <si>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</si>
  <si>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</si>
  <si>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</si>
  <si>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</si>
  <si>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</si>
  <si>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</si>
  <si>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</si>
  <si>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</si>
  <si>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</si>
  <si>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</si>
  <si>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</si>
  <si>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</si>
  <si>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</si>
  <si>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</si>
  <si>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</si>
  <si>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</si>
  <si>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</si>
  <si>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</si>
  <si>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</si>
  <si>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</si>
  <si>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</si>
  <si>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</si>
  <si>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</si>
  <si>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</si>
  <si>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</si>
  <si>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</si>
  <si>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</si>
  <si>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</si>
  <si>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</si>
  <si>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</si>
  <si>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</si>
  <si>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</si>
  <si>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</si>
  <si>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</si>
  <si>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</si>
  <si>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</si>
  <si>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</si>
  <si>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</si>
  <si>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</si>
  <si>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</si>
  <si>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</si>
  <si>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</si>
  <si>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</si>
  <si>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</si>
  <si>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</si>
  <si>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</si>
  <si>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</si>
  <si>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</si>
  <si>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</si>
  <si>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</si>
  <si>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</si>
  <si>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</si>
  <si>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</si>
  <si>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</si>
  <si>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</si>
  <si>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</si>
  <si>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</si>
  <si>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</si>
  <si>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</si>
  <si>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</si>
  <si>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</si>
  <si>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</si>
  <si>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</si>
  <si>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</si>
  <si>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</si>
  <si>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</si>
  <si>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</si>
  <si>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</si>
  <si>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</si>
  <si>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</si>
  <si>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</si>
  <si>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</si>
  <si>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</si>
  <si>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</si>
  <si>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</si>
  <si>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</si>
  <si>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</si>
  <si>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</si>
  <si>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</si>
  <si>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</si>
  <si>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</si>
  <si>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</si>
  <si>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</si>
  <si>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</si>
  <si>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</si>
  <si>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</si>
  <si>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</si>
  <si>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</si>
  <si>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</si>
  <si>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</si>
  <si>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</si>
  <si>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</si>
  <si>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</si>
  <si>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</si>
  <si>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</si>
  <si>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</si>
  <si>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</si>
  <si>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</si>
  <si>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</si>
  <si>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</si>
  <si>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</si>
  <si>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</si>
  <si>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</si>
  <si>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</si>
  <si>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</si>
  <si>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</si>
  <si>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</si>
  <si>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</si>
  <si>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</si>
  <si>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</si>
  <si>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</si>
  <si>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</si>
  <si>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</si>
  <si>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</si>
  <si>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</si>
  <si>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</si>
  <si>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</si>
  <si>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</si>
  <si>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</si>
  <si>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</si>
  <si>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</si>
  <si>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</si>
  <si>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</si>
  <si>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</si>
  <si>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</si>
  <si>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</si>
  <si>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</si>
  <si>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</si>
  <si>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</si>
  <si>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</si>
  <si>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</si>
  <si>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</si>
  <si>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</si>
  <si>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</si>
  <si>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</si>
  <si>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</si>
  <si>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</si>
  <si>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</si>
  <si>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</si>
  <si>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</si>
  <si>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</si>
  <si>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</si>
  <si>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</si>
  <si>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</si>
  <si>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</si>
  <si>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</si>
  <si>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</si>
  <si>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</si>
  <si>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</si>
  <si>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</si>
  <si>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</si>
  <si>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</si>
  <si>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</si>
  <si>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</si>
  <si>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</si>
  <si>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</si>
  <si>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</si>
  <si>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</si>
  <si>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</si>
  <si>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</si>
  <si>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</si>
  <si>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</si>
  <si>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</si>
  <si>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</si>
  <si>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</si>
  <si>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</si>
  <si>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</si>
  <si>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</si>
  <si>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</si>
  <si>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</si>
  <si>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</si>
  <si>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</si>
  <si>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</si>
  <si>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</si>
  <si>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</si>
  <si>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</si>
  <si>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</si>
  <si>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</si>
  <si>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</si>
  <si>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</si>
  <si>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</si>
  <si>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</si>
  <si>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</si>
  <si>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</si>
  <si>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</si>
  <si>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</si>
  <si>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</si>
  <si>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</si>
  <si>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</si>
  <si>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</si>
  <si>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</si>
  <si>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</si>
  <si>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</si>
  <si>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</si>
  <si>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</si>
  <si>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</si>
  <si>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</si>
  <si>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</si>
  <si>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</si>
  <si>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</si>
  <si>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</si>
  <si>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</si>
  <si>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</si>
  <si>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</si>
  <si>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</si>
  <si>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</si>
  <si>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</si>
  <si>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</si>
  <si>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</si>
  <si>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</si>
  <si>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</si>
  <si>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</si>
  <si>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</si>
  <si>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</si>
  <si>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</si>
  <si>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</si>
  <si>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</si>
  <si>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</si>
  <si>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</si>
  <si>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</si>
  <si>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</si>
  <si>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</si>
  <si>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</si>
  <si>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</si>
  <si>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</si>
  <si>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</si>
  <si>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</si>
  <si>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</si>
  <si>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</si>
  <si>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</si>
  <si>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</si>
  <si>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</si>
  <si>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</si>
  <si>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</si>
  <si>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</si>
  <si>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</si>
  <si>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</si>
  <si>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</si>
  <si>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</si>
  <si>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</si>
  <si>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</si>
  <si>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</si>
  <si>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</si>
  <si>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</si>
  <si>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</si>
  <si>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</si>
  <si>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</si>
  <si>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</si>
  <si>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</si>
  <si>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</si>
  <si>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</si>
  <si>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</si>
  <si>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</si>
  <si>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</si>
  <si>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</si>
  <si>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</si>
  <si>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</si>
  <si>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</si>
  <si>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</si>
  <si>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</si>
  <si>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</si>
  <si>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</si>
  <si>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</si>
  <si>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</si>
  <si>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</si>
  <si>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</si>
  <si>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</si>
  <si>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</si>
  <si>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</si>
  <si>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</si>
  <si>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</si>
  <si>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</si>
  <si>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</si>
  <si>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</si>
  <si>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</si>
  <si>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</si>
  <si>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</si>
  <si>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</si>
  <si>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</si>
  <si>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</si>
  <si>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</si>
  <si>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</si>
  <si>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</si>
  <si>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</si>
  <si>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</si>
  <si>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</si>
  <si>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</si>
  <si>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</si>
  <si>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</si>
  <si>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</si>
  <si>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</si>
  <si>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</si>
  <si>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</si>
  <si>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</si>
  <si>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</si>
  <si>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</si>
  <si>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</si>
  <si>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</si>
  <si>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</si>
  <si>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</si>
  <si>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</si>
  <si>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</si>
  <si>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</si>
  <si>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</si>
  <si>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</si>
  <si>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</si>
  <si>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</si>
  <si>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</si>
  <si>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</si>
  <si>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</si>
  <si>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</si>
  <si>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</si>
  <si>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</si>
  <si>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</si>
  <si>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</si>
  <si>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</si>
  <si>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</si>
  <si>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</si>
  <si>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</si>
  <si>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</si>
  <si>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</si>
  <si>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</si>
  <si>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</si>
  <si>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</si>
  <si>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</si>
  <si>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</si>
  <si>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</si>
  <si>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</si>
  <si>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</si>
  <si>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</si>
  <si>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</si>
  <si>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</si>
  <si>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</si>
  <si>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</si>
  <si>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</si>
  <si>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</si>
  <si>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</si>
  <si>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</si>
  <si>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</si>
  <si>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</si>
  <si>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</si>
  <si>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</si>
  <si>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</si>
  <si>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</si>
  <si>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</si>
  <si>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</si>
  <si>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</si>
  <si>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</si>
  <si>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</si>
  <si>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</si>
  <si>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</si>
  <si>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</si>
  <si>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</si>
  <si>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</si>
  <si>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</si>
  <si>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</si>
  <si>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</si>
  <si>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</si>
  <si>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</si>
  <si>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</si>
  <si>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</si>
  <si>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</si>
  <si>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</si>
  <si>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</si>
  <si>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</si>
  <si>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</si>
  <si>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</si>
  <si>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</si>
  <si>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</si>
  <si>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</si>
  <si>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</si>
  <si>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</si>
  <si>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</si>
  <si>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</si>
  <si>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</si>
  <si>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</si>
  <si>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</si>
  <si>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</si>
  <si>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</si>
  <si>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</si>
  <si>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</si>
  <si>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</si>
  <si>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</si>
  <si>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</si>
  <si>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</si>
  <si>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</si>
  <si>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</si>
  <si>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</si>
  <si>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</si>
  <si>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</si>
  <si>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</si>
  <si>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</si>
  <si>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</si>
  <si>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</si>
  <si>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</si>
  <si>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</si>
  <si>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</si>
  <si>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</si>
  <si>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</si>
  <si>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</si>
  <si>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</si>
  <si>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</si>
  <si>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</si>
  <si>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</si>
  <si>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</si>
  <si>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</si>
  <si>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</si>
  <si>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</si>
  <si>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</si>
  <si>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</si>
  <si>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</si>
  <si>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</si>
  <si>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</si>
  <si>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</si>
  <si>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</si>
  <si>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</si>
  <si>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</si>
  <si>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</si>
  <si>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</si>
  <si>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</si>
  <si>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</si>
  <si>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</si>
  <si>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</si>
  <si>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</si>
  <si>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</si>
  <si>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</si>
  <si>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</si>
  <si>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</si>
  <si>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</si>
  <si>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</si>
  <si>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</si>
  <si>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</si>
  <si>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</si>
  <si>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</si>
  <si>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</si>
  <si>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</si>
  <si>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</si>
  <si>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</si>
  <si>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</si>
  <si>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</si>
  <si>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</si>
  <si>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</si>
  <si>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</si>
  <si>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</si>
  <si>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</si>
  <si>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</si>
  <si>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</si>
  <si>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</si>
  <si>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</si>
  <si>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</si>
  <si>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</si>
  <si>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</si>
  <si>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</si>
  <si>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</si>
  <si>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</si>
  <si>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</si>
  <si>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</si>
  <si>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</si>
  <si>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</si>
  <si>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</si>
  <si>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</si>
  <si>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</si>
  <si>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</si>
  <si>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</si>
  <si>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</si>
  <si>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</si>
  <si>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</si>
  <si>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</si>
  <si>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</si>
  <si>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</si>
  <si>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</si>
  <si>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</si>
  <si>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</si>
  <si>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</si>
  <si>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</si>
  <si>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</si>
  <si>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</si>
  <si>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</si>
  <si>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</si>
  <si>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</si>
  <si>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</si>
  <si>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</si>
  <si>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</si>
  <si>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</si>
  <si>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</si>
  <si>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</si>
  <si>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</si>
  <si>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</si>
  <si>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</si>
  <si>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</si>
  <si>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</si>
  <si>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</si>
  <si>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</si>
  <si>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</si>
  <si>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</si>
  <si>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</si>
  <si>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</si>
  <si>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</si>
  <si>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</si>
  <si>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</si>
  <si>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</si>
  <si>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</si>
  <si>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</si>
  <si>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</si>
  <si>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</si>
  <si>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</si>
  <si>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</si>
  <si>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</si>
  <si>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</si>
  <si>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</si>
  <si>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</si>
  <si>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</si>
  <si>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</si>
  <si>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</si>
  <si>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</si>
  <si>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</si>
  <si>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</si>
  <si>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</si>
  <si>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</si>
  <si>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</si>
  <si>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</si>
  <si>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</si>
  <si>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</si>
  <si>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</si>
  <si>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</si>
  <si>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</si>
  <si>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</si>
  <si>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</si>
  <si>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</si>
  <si>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</si>
  <si>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</si>
  <si>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</si>
  <si>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</si>
  <si>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</si>
  <si>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</si>
  <si>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</si>
  <si>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</si>
  <si>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</si>
  <si>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</si>
  <si>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</si>
  <si>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</si>
  <si>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</si>
  <si>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</si>
  <si>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</si>
  <si>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</si>
  <si>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</si>
  <si>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</si>
  <si>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</si>
  <si>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</si>
  <si>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</si>
  <si>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</si>
  <si>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</si>
  <si>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</si>
  <si>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</si>
  <si>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</si>
  <si>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</si>
  <si>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</si>
  <si>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</si>
  <si>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</si>
  <si>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</si>
  <si>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</si>
  <si>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</si>
  <si>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</si>
  <si>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</si>
  <si>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</si>
  <si>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</si>
  <si>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</si>
  <si>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</si>
  <si>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</si>
  <si>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</si>
  <si>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</si>
  <si>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</si>
  <si>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</si>
  <si>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</si>
  <si>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</si>
  <si>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</si>
  <si>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</si>
  <si>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</si>
  <si>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</si>
  <si>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</si>
  <si>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</si>
  <si>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</si>
  <si>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</si>
  <si>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</si>
  <si>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</si>
  <si>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</si>
  <si>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</si>
  <si>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</si>
  <si>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</si>
  <si>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</si>
  <si>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</si>
  <si>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</si>
  <si>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</si>
  <si>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</si>
  <si>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</si>
  <si>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</si>
  <si>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</si>
  <si>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</si>
  <si>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</si>
  <si>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</si>
  <si>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</si>
  <si>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</si>
  <si>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</si>
  <si>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</si>
  <si>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</si>
  <si>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</si>
  <si>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</si>
  <si>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</si>
  <si>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</si>
  <si>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</si>
  <si>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</si>
  <si>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</si>
  <si>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</si>
  <si>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</si>
  <si>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</si>
  <si>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</si>
  <si>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</si>
  <si>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</si>
  <si>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</si>
  <si>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</si>
  <si>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</si>
  <si>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</si>
  <si>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</si>
  <si>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</si>
  <si>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</si>
  <si>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</si>
  <si>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</si>
  <si>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</si>
  <si>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</si>
  <si>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</si>
  <si>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</si>
  <si>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</si>
  <si>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</si>
  <si>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</si>
  <si>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</si>
  <si>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</si>
  <si>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</si>
  <si>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</si>
  <si>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</si>
  <si>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</si>
  <si>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</si>
  <si>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</si>
  <si>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</si>
  <si>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</si>
  <si>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</si>
  <si>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</si>
  <si>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</si>
  <si>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</si>
  <si>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</si>
  <si>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</si>
  <si>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</si>
  <si>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</si>
  <si>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</si>
  <si>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</si>
  <si>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</si>
  <si>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</si>
  <si>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</si>
  <si>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</si>
  <si>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</si>
  <si>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</si>
  <si>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</si>
  <si>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</si>
  <si>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</si>
  <si>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</si>
  <si>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</si>
  <si>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</si>
  <si>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</si>
  <si>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</si>
  <si>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</si>
  <si>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</si>
  <si>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</si>
  <si>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</si>
  <si>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</si>
  <si>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</si>
  <si>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</si>
  <si>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</si>
  <si>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</si>
  <si>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</si>
  <si>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</si>
  <si>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</si>
  <si>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</si>
  <si>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</si>
  <si>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</si>
  <si>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</si>
  <si>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</si>
  <si>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</si>
  <si>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</si>
  <si>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</si>
  <si>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</si>
  <si>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</si>
  <si>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</si>
  <si>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</si>
  <si>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</si>
  <si>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</si>
  <si>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</si>
  <si>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</si>
  <si>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</si>
  <si>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</si>
  <si>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</si>
  <si>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</si>
  <si>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</si>
  <si>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</si>
  <si>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</si>
  <si>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</si>
  <si>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</si>
  <si>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</si>
  <si>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</si>
  <si>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</si>
  <si>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</si>
  <si>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</si>
  <si>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</si>
  <si>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</si>
  <si>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</si>
  <si>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</si>
  <si>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</si>
  <si>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</si>
  <si>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</si>
  <si>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</si>
  <si>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</si>
  <si>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</si>
  <si>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</si>
  <si>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</si>
  <si>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</si>
  <si>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</si>
  <si>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</si>
  <si>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</si>
  <si>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</si>
  <si>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</si>
  <si>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</si>
  <si>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</si>
  <si>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</si>
  <si>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</si>
  <si>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</si>
  <si>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</si>
  <si>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</si>
  <si>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</si>
  <si>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</si>
  <si>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</si>
  <si>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</si>
  <si>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</si>
  <si>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</si>
  <si>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</si>
  <si>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</si>
  <si>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</si>
  <si>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</si>
  <si>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</si>
  <si>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</si>
  <si>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</si>
  <si>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</si>
  <si>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</si>
  <si>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</si>
  <si>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</si>
  <si>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</si>
  <si>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</si>
  <si>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</si>
  <si>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</si>
  <si>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</si>
  <si>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</si>
  <si>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</si>
  <si>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</si>
  <si>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</si>
  <si>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</si>
  <si>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</si>
  <si>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</si>
  <si>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</si>
  <si>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</si>
  <si>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</si>
  <si>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</si>
  <si>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</si>
  <si>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</si>
  <si>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</si>
  <si>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</si>
  <si>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</si>
  <si>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</si>
  <si>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</si>
  <si>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</si>
  <si>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</si>
  <si>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</si>
  <si>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</si>
  <si>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</si>
  <si>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</si>
  <si>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</si>
  <si>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</si>
  <si>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</si>
  <si>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</si>
  <si>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</si>
  <si>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</si>
  <si>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</si>
  <si>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</si>
  <si>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</si>
  <si>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</si>
  <si>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</si>
  <si>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</si>
  <si>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</si>
  <si>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</si>
  <si>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</si>
  <si>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</si>
  <si>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</si>
  <si>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</si>
  <si>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</si>
  <si>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</si>
  <si>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</si>
  <si>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</si>
  <si>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</si>
  <si>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</si>
  <si>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</si>
  <si>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</si>
  <si>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</si>
  <si>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</si>
  <si>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</si>
  <si>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</si>
  <si>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</si>
  <si>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</si>
  <si>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</si>
  <si>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</si>
  <si>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</si>
  <si>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</si>
  <si>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</si>
  <si>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</si>
  <si>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</si>
  <si>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</si>
  <si>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</si>
  <si>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</si>
  <si>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</si>
  <si>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</si>
  <si>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</si>
  <si>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</si>
  <si>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</si>
  <si>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</si>
  <si>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</si>
  <si>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</si>
  <si>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</si>
  <si>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</si>
  <si>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</si>
  <si>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</si>
  <si>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</si>
  <si>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</si>
  <si>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</si>
  <si>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</si>
  <si>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</si>
  <si>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</si>
  <si>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</si>
  <si>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</si>
  <si>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</si>
  <si>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</si>
  <si>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</si>
  <si>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</si>
  <si>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</si>
  <si>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</si>
  <si>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</si>
  <si>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</si>
  <si>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</si>
  <si>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</si>
  <si>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</si>
  <si>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</si>
  <si>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</si>
  <si>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</si>
  <si>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</si>
  <si>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</si>
  <si>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</si>
  <si>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</si>
  <si>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</si>
  <si>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</si>
  <si>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</si>
  <si>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</si>
  <si>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</si>
  <si>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</si>
  <si>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</si>
  <si>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</si>
  <si>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</si>
  <si>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</si>
  <si>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</si>
  <si>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</si>
  <si>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</si>
  <si>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</si>
  <si>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</si>
  <si>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</si>
  <si>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</si>
  <si>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</si>
  <si>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</si>
  <si>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</si>
  <si>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</si>
  <si>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</si>
  <si>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</si>
  <si>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</si>
  <si>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</si>
  <si>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</si>
  <si>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</si>
  <si>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</si>
  <si>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</si>
  <si>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</si>
  <si>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</si>
  <si>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</si>
  <si>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</si>
  <si>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</si>
  <si>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</si>
  <si>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</si>
  <si>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</si>
  <si>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</si>
  <si>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</si>
  <si>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</si>
  <si>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</si>
  <si>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</si>
  <si>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</si>
  <si>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</si>
  <si>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</si>
  <si>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</si>
  <si>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</si>
  <si>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</si>
  <si>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</si>
  <si>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</si>
  <si>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</si>
  <si>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</si>
  <si>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</si>
  <si>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</si>
  <si>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</si>
  <si>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</si>
  <si>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</si>
  <si>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</si>
  <si>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</si>
  <si>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</si>
  <si>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</si>
  <si>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</si>
  <si>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</si>
  <si>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</si>
  <si>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</si>
  <si>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</si>
  <si>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</si>
  <si>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</si>
  <si>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</si>
  <si>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</si>
  <si>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</si>
  <si>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</si>
  <si>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</si>
  <si>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</si>
  <si>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</si>
  <si>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</si>
  <si>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</si>
  <si>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</si>
  <si>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</si>
  <si>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</si>
  <si>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</si>
  <si>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</si>
  <si>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</si>
  <si>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</si>
  <si>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</si>
  <si>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</si>
  <si>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</si>
  <si>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</si>
  <si>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</si>
  <si>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</si>
  <si>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</si>
  <si>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</si>
  <si>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</si>
  <si>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</si>
  <si>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</si>
  <si>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</si>
  <si>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</si>
  <si>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</si>
  <si>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</si>
  <si>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</si>
  <si>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</si>
  <si>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</si>
  <si>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</si>
  <si>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</si>
  <si>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</si>
  <si>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</si>
  <si>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</si>
  <si>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</si>
  <si>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</si>
  <si>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</si>
  <si>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</si>
  <si>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</si>
  <si>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</si>
  <si>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</si>
  <si>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</si>
  <si>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</si>
  <si>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</si>
  <si>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</si>
  <si>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</si>
  <si>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</si>
  <si>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</si>
  <si>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</si>
  <si>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</si>
  <si>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</si>
  <si>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</si>
  <si>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</si>
  <si>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</si>
  <si>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</si>
  <si>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</si>
  <si>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</si>
  <si>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</si>
  <si>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</si>
  <si>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</si>
  <si>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</si>
  <si>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</si>
  <si>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</si>
  <si>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</si>
  <si>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</si>
  <si>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</si>
  <si>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</si>
  <si>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</si>
  <si>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</si>
  <si>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</si>
  <si>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</si>
  <si>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</si>
  <si>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</si>
  <si>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</si>
  <si>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</si>
  <si>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</si>
  <si>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</si>
  <si>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</si>
  <si>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</si>
  <si>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</si>
  <si>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</si>
  <si>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</si>
  <si>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</si>
  <si>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</si>
  <si>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</si>
  <si>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</si>
  <si>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</si>
  <si>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</si>
  <si>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</si>
  <si>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</si>
  <si>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</si>
  <si>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</si>
  <si>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</si>
  <si>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</si>
  <si>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</si>
  <si>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</si>
  <si>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</si>
  <si>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</si>
  <si>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</si>
  <si>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</si>
  <si>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</si>
  <si>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</si>
  <si>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</si>
  <si>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</si>
  <si>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</si>
  <si>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</si>
  <si>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</si>
  <si>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</si>
  <si>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</si>
  <si>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</si>
  <si>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</si>
  <si>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</si>
  <si>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</si>
  <si>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</si>
  <si>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</si>
  <si>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</si>
  <si>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</si>
  <si>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</si>
  <si>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</si>
  <si>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</si>
  <si>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</si>
  <si>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</si>
  <si>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</si>
  <si>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</si>
  <si>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</si>
  <si>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</si>
  <si>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</si>
  <si>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</si>
  <si>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</si>
  <si>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</si>
  <si>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</si>
  <si>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</si>
  <si>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</si>
  <si>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</si>
  <si>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</si>
  <si>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</si>
  <si>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</si>
  <si>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</si>
  <si>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</si>
  <si>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</si>
  <si>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</si>
  <si>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</si>
  <si>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</si>
  <si>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</si>
  <si>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</si>
  <si>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</si>
  <si>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</si>
  <si>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</si>
  <si>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</si>
  <si>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</si>
  <si>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</si>
  <si>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</si>
  <si>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</si>
  <si>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</si>
  <si>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</si>
  <si>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</si>
  <si>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</si>
  <si>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</si>
  <si>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</si>
  <si>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</si>
  <si>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</si>
  <si>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</si>
  <si>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</si>
  <si>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</si>
  <si>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</si>
  <si>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</si>
  <si>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</si>
  <si>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</si>
  <si>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</si>
  <si>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</si>
  <si>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</si>
  <si>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</si>
  <si>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</si>
  <si>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</si>
  <si>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</si>
  <si>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</si>
  <si>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</si>
  <si>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</si>
  <si>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</si>
  <si>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</si>
  <si>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</si>
  <si>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</si>
  <si>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</si>
  <si>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</si>
  <si>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</si>
  <si>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</si>
  <si>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</si>
  <si>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</si>
  <si>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</si>
  <si>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</si>
  <si>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</si>
  <si>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</si>
  <si>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</si>
  <si>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</si>
  <si>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</si>
  <si>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</si>
  <si>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</si>
  <si>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</si>
  <si>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</si>
  <si>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</si>
  <si>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</si>
  <si>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</si>
  <si>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</si>
  <si>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</si>
  <si>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</si>
  <si>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</si>
  <si>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</si>
  <si>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</si>
  <si>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</si>
  <si>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</si>
  <si>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</si>
  <si>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</si>
  <si>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</si>
  <si>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</si>
  <si>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</si>
  <si>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</si>
  <si>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</si>
  <si>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</si>
  <si>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</si>
  <si>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</si>
  <si>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</si>
  <si>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</si>
  <si>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</si>
  <si>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</si>
  <si>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</si>
  <si>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</si>
  <si>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</si>
  <si>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</si>
  <si>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</si>
  <si>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</si>
  <si>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</si>
  <si>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</si>
  <si>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</si>
  <si>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</si>
  <si>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</si>
  <si>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</si>
  <si>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</si>
  <si>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</si>
  <si>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</si>
  <si>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</si>
  <si>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</si>
  <si>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</si>
  <si>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</si>
  <si>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</si>
  <si>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</si>
  <si>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</si>
  <si>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</si>
  <si>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</si>
  <si>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</si>
  <si>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</si>
  <si>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</si>
  <si>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</si>
  <si>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</si>
  <si>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</si>
  <si>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</si>
  <si>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</si>
  <si>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</si>
  <si>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</si>
  <si>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</si>
  <si>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</si>
  <si>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</si>
  <si>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</si>
  <si>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</si>
  <si>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</si>
  <si>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</si>
  <si>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</si>
  <si>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</si>
  <si>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</si>
  <si>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</si>
  <si>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</si>
  <si>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</si>
  <si>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</si>
  <si>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</si>
  <si>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</si>
  <si>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</si>
  <si>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</si>
  <si>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</si>
  <si>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</si>
  <si>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</si>
  <si>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</si>
  <si>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</si>
  <si>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</si>
  <si>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</si>
  <si>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</si>
  <si>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</si>
  <si>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</si>
  <si>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</si>
  <si>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</si>
  <si>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</si>
  <si>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</si>
  <si>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</si>
  <si>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</si>
  <si>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</si>
  <si>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</si>
  <si>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</si>
  <si>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</si>
  <si>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</si>
  <si>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</si>
  <si>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</si>
  <si>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</si>
  <si>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</si>
  <si>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</si>
  <si>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</si>
  <si>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</si>
  <si>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</si>
  <si>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</si>
  <si>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</si>
  <si>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</si>
  <si>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</si>
  <si>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</si>
  <si>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</si>
  <si>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</si>
  <si>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</si>
  <si>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</si>
  <si>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</si>
  <si>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</si>
  <si>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</si>
  <si>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</si>
  <si>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</si>
  <si>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</si>
  <si>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</si>
  <si>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</si>
  <si>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</si>
  <si>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</si>
  <si>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</si>
  <si>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</si>
  <si>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</si>
  <si>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</si>
  <si>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</si>
  <si>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</si>
  <si>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</si>
  <si>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</si>
  <si>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</si>
  <si>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</si>
  <si>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</si>
  <si>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</si>
  <si>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</si>
  <si>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</si>
  <si>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</si>
  <si>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</si>
  <si>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</si>
  <si>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</si>
  <si>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</si>
  <si>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</si>
  <si>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</si>
  <si>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</si>
  <si>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</si>
  <si>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</si>
  <si>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</si>
  <si>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</si>
  <si>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</si>
  <si>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</si>
  <si>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</si>
  <si>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</si>
  <si>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</si>
  <si>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</si>
  <si>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</si>
  <si>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</si>
  <si>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</si>
  <si>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</si>
  <si>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</si>
  <si>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</si>
  <si>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</si>
  <si>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</si>
  <si>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</si>
  <si>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</si>
  <si>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</si>
  <si>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</si>
  <si>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</si>
  <si>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</si>
  <si>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</si>
  <si>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</si>
  <si>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</si>
  <si>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</si>
  <si>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</si>
  <si>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</si>
  <si>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</si>
  <si>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</si>
  <si>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</si>
  <si>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</si>
  <si>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</si>
  <si>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</si>
  <si>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</si>
  <si>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</si>
  <si>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</si>
  <si>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</si>
  <si>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</si>
  <si>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</si>
  <si>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</si>
  <si>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</si>
  <si>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</si>
  <si>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</si>
  <si>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</si>
  <si>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</si>
  <si>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</si>
  <si>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</si>
  <si>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</si>
  <si>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</si>
  <si>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</si>
  <si>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</si>
  <si>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</si>
  <si>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</si>
  <si>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</si>
  <si>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</si>
  <si>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</si>
  <si>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</si>
  <si>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</si>
  <si>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</si>
  <si>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</si>
  <si>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</si>
  <si>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</si>
  <si>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</si>
  <si>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</si>
  <si>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</si>
  <si>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</si>
  <si>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</si>
  <si>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</si>
  <si>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</si>
  <si>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</si>
  <si>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</si>
  <si>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</si>
  <si>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</si>
  <si>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</si>
  <si>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</si>
  <si>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</si>
  <si>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</si>
  <si>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</si>
  <si>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</si>
  <si>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</si>
  <si>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</si>
  <si>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</si>
  <si>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</si>
  <si>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</si>
  <si>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</si>
  <si>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</si>
  <si>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</si>
  <si>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</si>
  <si>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</si>
  <si>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</si>
  <si>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</si>
  <si>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</si>
  <si>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</si>
  <si>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</si>
  <si>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</si>
  <si>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</si>
  <si>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</si>
  <si>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</si>
  <si>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</si>
  <si>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</si>
  <si>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</si>
  <si>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</si>
  <si>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</si>
  <si>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</si>
  <si>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</si>
  <si>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</si>
  <si>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</si>
  <si>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</si>
  <si>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</si>
  <si>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</si>
  <si>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</si>
  <si>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</si>
  <si>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</si>
  <si>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</si>
  <si>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</si>
  <si>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</si>
  <si>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</si>
  <si>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</si>
  <si>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</si>
  <si>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</si>
  <si>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</si>
  <si>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</si>
  <si>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</si>
  <si>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</si>
  <si>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</si>
  <si>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</si>
  <si>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</si>
  <si>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</si>
  <si>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</si>
  <si>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</si>
  <si>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</si>
  <si>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</si>
  <si>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</si>
  <si>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</si>
  <si>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</si>
  <si>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</si>
  <si>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</si>
  <si>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</si>
  <si>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</si>
  <si>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</si>
  <si>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</si>
  <si>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</si>
  <si>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</si>
  <si>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</si>
  <si>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</si>
  <si>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</si>
  <si>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</si>
  <si>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</si>
  <si>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</si>
  <si>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</si>
  <si>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</si>
  <si>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</si>
  <si>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</si>
  <si>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</si>
  <si>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</si>
  <si>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</si>
  <si>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</si>
  <si>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</si>
  <si>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</si>
  <si>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</si>
  <si>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</si>
  <si>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</si>
  <si>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</si>
  <si>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</si>
  <si>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</si>
  <si>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</si>
  <si>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</si>
  <si>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</si>
  <si>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</si>
  <si>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</si>
  <si>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</si>
  <si>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</si>
  <si>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</si>
  <si>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</si>
  <si>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</si>
  <si>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</si>
  <si>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</si>
  <si>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</si>
  <si>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</si>
  <si>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</si>
  <si>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</si>
  <si>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</si>
  <si>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</si>
  <si>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</si>
  <si>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</si>
  <si>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</si>
  <si>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</si>
  <si>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</si>
  <si>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</si>
  <si>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</si>
  <si>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</si>
  <si>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</si>
  <si>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</si>
  <si>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</si>
  <si>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</si>
  <si>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</si>
  <si>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</si>
  <si>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</si>
  <si>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</si>
  <si>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</si>
  <si>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</si>
  <si>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</si>
  <si>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</si>
  <si>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</si>
  <si>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</si>
  <si>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</si>
  <si>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</si>
  <si>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</si>
  <si>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</si>
  <si>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</si>
  <si>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</si>
  <si>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</si>
  <si>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</si>
  <si>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</si>
  <si>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</si>
  <si>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</si>
  <si>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</si>
  <si>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</si>
  <si>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</si>
  <si>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</si>
  <si>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</si>
  <si>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</si>
  <si>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</si>
  <si>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</si>
  <si>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</si>
  <si>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</si>
  <si>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</si>
  <si>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</si>
  <si>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</si>
  <si>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</si>
  <si>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</si>
  <si>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</si>
  <si>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</si>
  <si>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</si>
  <si>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</si>
  <si>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</si>
  <si>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</si>
  <si>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</si>
  <si>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</si>
  <si>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</si>
  <si>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</si>
  <si>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</si>
  <si>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</si>
  <si>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</si>
  <si>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</si>
  <si>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</si>
  <si>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</si>
  <si>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</si>
  <si>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</si>
  <si>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</si>
  <si>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</si>
  <si>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</si>
  <si>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</si>
  <si>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</si>
  <si>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</si>
  <si>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</si>
  <si>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</si>
  <si>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</si>
  <si>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</si>
  <si>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</si>
  <si>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</si>
  <si>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</si>
  <si>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</si>
  <si>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</si>
  <si>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</si>
  <si>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</si>
  <si>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</si>
  <si>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</si>
  <si>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</si>
  <si>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</si>
  <si>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</si>
  <si>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</si>
  <si>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</si>
  <si>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</si>
  <si>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</si>
  <si>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</si>
  <si>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</si>
  <si>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</si>
  <si>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</si>
  <si>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</si>
  <si>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</si>
  <si>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</si>
  <si>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</si>
  <si>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</si>
  <si>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</si>
  <si>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</si>
  <si>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</si>
  <si>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</si>
  <si>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</si>
  <si>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</si>
  <si>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</si>
  <si>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</si>
  <si>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</si>
  <si>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</si>
  <si>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</si>
  <si>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</si>
  <si>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</si>
  <si>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</si>
  <si>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</si>
  <si>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</si>
  <si>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</si>
  <si>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</si>
  <si>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</si>
  <si>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</si>
  <si>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</si>
  <si>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</si>
  <si>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</si>
  <si>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</si>
  <si>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</si>
  <si>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</si>
  <si>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</si>
  <si>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</si>
  <si>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</si>
  <si>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</si>
  <si>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</si>
  <si>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</si>
  <si>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</si>
  <si>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</si>
  <si>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</si>
  <si>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</si>
  <si>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</si>
  <si>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</si>
  <si>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</si>
  <si>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</si>
  <si>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</si>
  <si>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</si>
  <si>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</si>
  <si>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</si>
  <si>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</si>
  <si>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</si>
  <si>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</si>
  <si>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</si>
  <si>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</si>
  <si>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</si>
  <si>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</si>
  <si>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</si>
  <si>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</si>
  <si>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</si>
  <si>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</si>
  <si>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</si>
  <si>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</si>
  <si>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</si>
  <si>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</si>
  <si>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</si>
  <si>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</si>
  <si>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</si>
  <si>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</si>
  <si>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</si>
  <si>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</si>
  <si>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</si>
  <si>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</si>
  <si>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</si>
  <si>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</si>
  <si>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</si>
  <si>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</si>
  <si>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</si>
  <si>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</si>
  <si>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</si>
  <si>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</si>
  <si>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</si>
  <si>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</si>
  <si>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</si>
  <si>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</si>
  <si>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</si>
  <si>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</si>
  <si>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</si>
  <si>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</si>
  <si>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</si>
  <si>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</si>
  <si>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</si>
  <si>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</si>
  <si>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</si>
  <si>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</si>
  <si>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</si>
  <si>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</si>
  <si>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</si>
  <si>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</si>
  <si>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</si>
  <si>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</si>
  <si>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</si>
  <si>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</si>
  <si>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</si>
  <si>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</si>
  <si>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</si>
  <si>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</si>
  <si>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</si>
  <si>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</si>
  <si>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</si>
  <si>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</si>
  <si>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</si>
  <si>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</si>
  <si>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</si>
  <si>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</si>
  <si>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</si>
  <si>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</si>
  <si>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</si>
  <si>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</si>
  <si>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</si>
  <si>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</si>
  <si>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</si>
  <si>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</si>
  <si>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</si>
  <si>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</si>
  <si>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</si>
  <si>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</si>
  <si>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</si>
  <si>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</si>
  <si>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</si>
  <si>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</si>
  <si>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</si>
  <si>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</si>
  <si>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</si>
  <si>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</si>
  <si>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</si>
  <si>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</si>
  <si>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</si>
  <si>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</si>
  <si>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</si>
  <si>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</si>
  <si>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</si>
  <si>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</si>
  <si>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</si>
  <si>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</si>
  <si>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</si>
  <si>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</si>
  <si>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</si>
  <si>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</si>
  <si>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</si>
  <si>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</si>
  <si>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</si>
  <si>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</si>
  <si>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</si>
  <si>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</si>
  <si>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</si>
  <si>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</si>
  <si>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</si>
  <si>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</si>
  <si>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</si>
  <si>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</si>
  <si>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</si>
  <si>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</si>
  <si>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</si>
  <si>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</si>
  <si>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</si>
  <si>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</si>
  <si>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</si>
  <si>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</si>
  <si>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</si>
  <si>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</si>
  <si>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</si>
  <si>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</si>
  <si>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</si>
  <si>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</si>
  <si>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</si>
  <si>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</si>
  <si>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</si>
  <si>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</si>
  <si>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</si>
  <si>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</si>
  <si>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</si>
  <si>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</si>
  <si>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</si>
  <si>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</si>
  <si>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</si>
  <si>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</si>
  <si>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</si>
  <si>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</si>
  <si>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</si>
  <si>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</si>
  <si>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</si>
  <si>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</si>
  <si>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</si>
  <si>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</si>
  <si>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</si>
  <si>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</si>
  <si>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</si>
  <si>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</si>
  <si>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</si>
  <si>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</si>
  <si>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</si>
  <si>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</si>
  <si>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</si>
  <si>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</si>
  <si>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</si>
  <si>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</si>
  <si>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</si>
  <si>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</si>
  <si>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</si>
  <si>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</si>
  <si>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</si>
  <si>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</si>
  <si>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</si>
  <si>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</si>
  <si>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</si>
  <si>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</si>
  <si>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</si>
  <si>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</si>
  <si>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</si>
  <si>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</si>
  <si>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</si>
  <si>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</si>
  <si>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</si>
  <si>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</si>
  <si>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</si>
  <si>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</si>
  <si>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</si>
  <si>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</si>
  <si>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</si>
  <si>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</si>
  <si>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</si>
  <si>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</si>
  <si>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</si>
  <si>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</si>
  <si>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</si>
  <si>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</si>
  <si>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</si>
  <si>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</si>
  <si>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</si>
  <si>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</si>
  <si>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</si>
  <si>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</si>
  <si>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</si>
  <si>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</si>
  <si>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</si>
  <si>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</si>
  <si>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</si>
  <si>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</si>
  <si>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</si>
  <si>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</si>
  <si>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</si>
  <si>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</si>
  <si>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</si>
  <si>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</si>
  <si>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</si>
  <si>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</si>
  <si>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</si>
  <si>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</si>
  <si>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</si>
  <si>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</si>
  <si>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</si>
  <si>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</si>
  <si>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</si>
  <si>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</si>
  <si>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</si>
  <si>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</si>
  <si>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</si>
  <si>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</si>
  <si>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</si>
  <si>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</si>
  <si>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</si>
  <si>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</si>
  <si>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</si>
  <si>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</si>
  <si>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</si>
  <si>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</si>
  <si>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</si>
  <si>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</si>
  <si>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</si>
  <si>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</si>
  <si>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</si>
  <si>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</si>
  <si>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</si>
  <si>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</si>
  <si>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</si>
  <si>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</si>
  <si>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</si>
  <si>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</si>
  <si>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</si>
  <si>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</si>
  <si>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</si>
  <si>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</si>
  <si>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</si>
  <si>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</si>
  <si>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</si>
  <si>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</si>
  <si>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</si>
  <si>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</si>
  <si>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</si>
  <si>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</si>
  <si>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</si>
  <si>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</si>
  <si>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</si>
  <si>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</si>
  <si>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</si>
  <si>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</si>
  <si>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</si>
  <si>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</si>
  <si>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</si>
  <si>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</si>
  <si>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</si>
  <si>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</si>
  <si>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</si>
  <si>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</si>
  <si>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</si>
  <si>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</si>
  <si>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</si>
  <si>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</si>
  <si>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</si>
  <si>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</si>
  <si>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</si>
  <si>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</si>
  <si>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</si>
  <si>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</si>
  <si>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</si>
  <si>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</si>
  <si>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</si>
  <si>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</si>
  <si>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</si>
  <si>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</si>
  <si>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</si>
  <si>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</si>
  <si>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</si>
  <si>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</si>
  <si>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</si>
  <si>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</si>
  <si>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</si>
  <si>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</si>
  <si>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</si>
  <si>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</si>
  <si>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</si>
  <si>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</si>
  <si>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</si>
  <si>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</si>
  <si>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</si>
  <si>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</si>
  <si>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</si>
  <si>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</si>
  <si>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</si>
  <si>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</si>
  <si>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</si>
  <si>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</si>
  <si>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</si>
  <si>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</si>
  <si>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</si>
  <si>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</si>
  <si>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</si>
  <si>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</si>
  <si>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</si>
  <si>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</si>
  <si>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</si>
  <si>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</si>
  <si>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</si>
  <si>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</si>
  <si>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</si>
  <si>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</si>
  <si>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</si>
  <si>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</si>
  <si>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</si>
  <si>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</si>
  <si>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</si>
  <si>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</si>
  <si>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</si>
  <si>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</si>
  <si>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</si>
  <si>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</si>
  <si>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</si>
  <si>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</si>
  <si>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</si>
  <si>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</si>
  <si>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</si>
  <si>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</si>
  <si>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</si>
  <si>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</si>
  <si>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</si>
  <si>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</si>
  <si>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</si>
  <si>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</si>
  <si>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</si>
  <si>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</si>
  <si>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</si>
  <si>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</si>
  <si>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</si>
  <si>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</si>
  <si>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</si>
  <si>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</si>
  <si>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</si>
  <si>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</si>
  <si>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</si>
  <si>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</si>
  <si>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</si>
  <si>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</si>
  <si>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</si>
  <si>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</si>
  <si>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</si>
  <si>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</si>
  <si>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</si>
  <si>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</si>
  <si>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</si>
  <si>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</si>
  <si>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</si>
  <si>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</si>
  <si>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</si>
  <si>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</si>
  <si>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</si>
  <si>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</si>
  <si>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</si>
  <si>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</si>
  <si>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</si>
  <si>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</si>
  <si>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</si>
  <si>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</si>
  <si>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</si>
  <si>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</si>
  <si>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</si>
  <si>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</si>
  <si>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</si>
  <si>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</si>
  <si>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</si>
  <si>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</si>
  <si>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</si>
  <si>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</si>
  <si>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</si>
  <si>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</si>
  <si>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</si>
  <si>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</si>
  <si>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</si>
  <si>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</si>
  <si>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</si>
  <si>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</si>
  <si>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</si>
  <si>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</si>
  <si>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</si>
  <si>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</si>
  <si>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</si>
  <si>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</si>
  <si>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</si>
  <si>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</si>
  <si>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</si>
  <si>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</si>
  <si>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</si>
  <si>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</si>
  <si>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</si>
  <si>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</si>
  <si>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</si>
  <si>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</si>
  <si>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</si>
  <si>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</si>
  <si>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</si>
  <si>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</si>
  <si>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</si>
  <si>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</si>
  <si>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</si>
  <si>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</si>
  <si>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</si>
  <si>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</si>
  <si>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</si>
  <si>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</si>
  <si>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</si>
  <si>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</si>
  <si>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</si>
  <si>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</si>
  <si>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</si>
  <si>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</si>
  <si>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</si>
  <si>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</si>
  <si>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</si>
  <si>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</si>
  <si>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</si>
  <si>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</si>
  <si>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</si>
  <si>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</si>
  <si>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</si>
  <si>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</si>
  <si>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</si>
  <si>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</si>
  <si>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</si>
  <si>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</si>
  <si>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</si>
  <si>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</si>
  <si>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</si>
  <si>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</si>
  <si>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</si>
  <si>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</si>
  <si>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</si>
  <si>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</si>
  <si>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</si>
  <si>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</si>
  <si>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</si>
  <si>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</si>
  <si>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</si>
  <si>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</si>
  <si>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</si>
  <si>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</si>
  <si>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</si>
  <si>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</si>
  <si>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</si>
  <si>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</si>
  <si>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</si>
  <si>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</si>
  <si>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</si>
  <si>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</si>
  <si>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</si>
  <si>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</si>
  <si>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</si>
  <si>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</si>
  <si>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</si>
  <si>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</si>
  <si>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</si>
  <si>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</si>
  <si>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</si>
  <si>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</si>
  <si>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</si>
  <si>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</si>
  <si>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</si>
  <si>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</si>
  <si>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</si>
  <si>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</si>
  <si>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</si>
  <si>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</si>
  <si>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</si>
  <si>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</si>
  <si>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</si>
  <si>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</si>
  <si>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</si>
  <si>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</si>
  <si>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</si>
  <si>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</si>
  <si>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</si>
  <si>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</si>
  <si>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</si>
  <si>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</si>
  <si>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</si>
  <si>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</si>
  <si>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</si>
  <si>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</si>
  <si>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</si>
  <si>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</si>
  <si>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</si>
  <si>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</si>
  <si>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</si>
  <si>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</si>
  <si>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</si>
  <si>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</si>
  <si>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</si>
  <si>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</si>
  <si>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</si>
  <si>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</si>
  <si>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</si>
  <si>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</si>
  <si>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</si>
  <si>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</si>
  <si>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</si>
  <si>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</si>
  <si>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</si>
  <si>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</si>
  <si>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</si>
  <si>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</si>
  <si>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</si>
  <si>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</si>
  <si>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</si>
  <si>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</si>
  <si>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</si>
  <si>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</si>
  <si>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</si>
  <si>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</si>
  <si>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</si>
  <si>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</si>
  <si>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</si>
  <si>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</si>
  <si>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</si>
  <si>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</si>
  <si>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</si>
  <si>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</si>
  <si>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</si>
  <si>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</si>
  <si>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</si>
  <si>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</si>
  <si>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</si>
  <si>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</si>
  <si>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</si>
  <si>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</si>
  <si>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</si>
  <si>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</si>
  <si>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</si>
  <si>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</si>
  <si>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</si>
  <si>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</si>
  <si>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</si>
  <si>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</si>
  <si>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</si>
  <si>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</si>
  <si>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</si>
  <si>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</si>
  <si>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</si>
  <si>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</si>
  <si>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</si>
  <si>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</si>
  <si>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</si>
  <si>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</si>
  <si>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</si>
  <si>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</si>
  <si>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</si>
  <si>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</si>
  <si>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</si>
  <si>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</si>
  <si>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</si>
  <si>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</si>
  <si>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</si>
  <si>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</si>
  <si>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</si>
  <si>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</si>
  <si>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</si>
  <si>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</si>
  <si>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</si>
  <si>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</si>
  <si>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</si>
  <si>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</si>
  <si>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</si>
  <si>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</si>
  <si>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</si>
  <si>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</si>
  <si>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</si>
  <si>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</si>
  <si>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</si>
  <si>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</si>
  <si>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</si>
  <si>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</si>
  <si>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</si>
  <si>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</si>
  <si>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</si>
  <si>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</si>
  <si>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</si>
  <si>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</si>
  <si>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</si>
  <si>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</si>
  <si>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</si>
  <si>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</si>
  <si>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</si>
  <si>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</si>
  <si>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</si>
  <si>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</si>
  <si>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</si>
  <si>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</si>
  <si>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</si>
  <si>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</si>
  <si>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</si>
  <si>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</si>
  <si>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</si>
  <si>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</si>
  <si>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</si>
  <si>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</si>
  <si>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</si>
  <si>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</si>
  <si>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</si>
  <si>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</si>
  <si>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</si>
  <si>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</si>
  <si>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</si>
  <si>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</si>
  <si>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</si>
  <si>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</si>
  <si>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</si>
  <si>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</si>
  <si>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</si>
  <si>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</si>
  <si>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</si>
  <si>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</si>
  <si>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</si>
  <si>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</si>
  <si>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</si>
  <si>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</si>
  <si>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</si>
  <si>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</si>
  <si>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</si>
  <si>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</si>
  <si>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</si>
  <si>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</si>
  <si>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</si>
  <si>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</si>
  <si>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</si>
  <si>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</si>
  <si>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</si>
  <si>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</si>
  <si>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</si>
  <si>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</si>
  <si>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</si>
  <si>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</si>
  <si>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</si>
  <si>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</si>
  <si>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</si>
  <si>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</si>
  <si>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</si>
  <si>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</si>
  <si>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</si>
  <si>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</si>
  <si>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</si>
  <si>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</si>
  <si>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</si>
  <si>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</si>
  <si>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</si>
  <si>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</si>
  <si>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</si>
  <si>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</si>
  <si>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</si>
  <si>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</si>
  <si>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</si>
  <si>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</si>
  <si>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</si>
  <si>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</si>
  <si>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</si>
  <si>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</si>
  <si>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</si>
  <si>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</si>
  <si>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</si>
  <si>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</si>
  <si>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</si>
  <si>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</si>
  <si>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</si>
  <si>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</si>
  <si>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</si>
  <si>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</si>
  <si>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</si>
  <si>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</si>
  <si>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</si>
  <si>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</si>
  <si>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</si>
  <si>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</si>
  <si>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</si>
  <si>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</si>
  <si>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</si>
  <si>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</si>
  <si>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</si>
  <si>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</si>
  <si>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</si>
  <si>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</si>
  <si>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</si>
  <si>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</si>
  <si>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</si>
  <si>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</si>
  <si>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</si>
  <si>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</si>
  <si>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</si>
  <si>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</si>
  <si>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</si>
  <si>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</si>
  <si>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</si>
  <si>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</si>
  <si>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</si>
  <si>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</si>
  <si>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</si>
  <si>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</si>
  <si>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</si>
  <si>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</si>
  <si>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</si>
  <si>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</si>
  <si>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</si>
  <si>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</si>
  <si>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</si>
  <si>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</si>
  <si>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</si>
  <si>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</si>
  <si>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</si>
  <si>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</si>
  <si>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</si>
  <si>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</si>
  <si>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</si>
  <si>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</si>
  <si>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</si>
  <si>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</si>
  <si>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</si>
  <si>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</si>
  <si>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</si>
  <si>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</si>
  <si>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</si>
  <si>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</si>
  <si>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</si>
  <si>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</si>
  <si>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</si>
  <si>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</si>
  <si>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</si>
  <si>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</si>
  <si>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</si>
  <si>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</si>
  <si>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</si>
  <si>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</si>
  <si>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</si>
  <si>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</si>
  <si>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</si>
  <si>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</si>
  <si>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</si>
  <si>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</si>
  <si>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</si>
  <si>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</si>
  <si>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</si>
  <si>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</si>
  <si>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</si>
  <si>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</si>
  <si>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</si>
  <si>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</si>
  <si>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</si>
  <si>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</si>
  <si>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</si>
  <si>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</si>
  <si>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</si>
  <si>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</si>
  <si>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</si>
  <si>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</si>
  <si>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</si>
  <si>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</si>
  <si>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</si>
  <si>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</si>
  <si>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</si>
  <si>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</si>
  <si>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</si>
  <si>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</si>
  <si>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</si>
  <si>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</si>
  <si>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</si>
  <si>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</si>
  <si>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</si>
  <si>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</si>
  <si>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</si>
  <si>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</si>
  <si>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</si>
  <si>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</si>
  <si>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</si>
  <si>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</si>
  <si>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</si>
  <si>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</si>
  <si>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</si>
  <si>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</si>
  <si>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</si>
  <si>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</si>
  <si>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</si>
  <si>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</si>
  <si>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</si>
  <si>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</si>
  <si>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</si>
  <si>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</si>
  <si>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</si>
  <si>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</si>
  <si>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</si>
  <si>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</si>
  <si>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</si>
  <si>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</si>
  <si>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</si>
  <si>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</si>
  <si>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</si>
  <si>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</si>
  <si>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</si>
  <si>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</si>
  <si>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</si>
  <si>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</si>
  <si>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</si>
  <si>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</si>
  <si>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</si>
  <si>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</si>
  <si>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</si>
  <si>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</si>
  <si>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</si>
  <si>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</si>
  <si>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</si>
  <si>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</si>
  <si>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</si>
  <si>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</si>
  <si>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</si>
  <si>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</si>
  <si>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</si>
  <si>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</si>
  <si>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</si>
  <si>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</si>
  <si>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</si>
  <si>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</si>
  <si>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</si>
  <si>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</si>
  <si>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</si>
  <si>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</si>
  <si>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</si>
  <si>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</si>
  <si>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</si>
  <si>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</si>
  <si>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</si>
  <si>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</si>
  <si>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</si>
  <si>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</si>
  <si>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</si>
  <si>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</si>
  <si>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</si>
  <si>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</si>
  <si>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</si>
  <si>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</si>
  <si>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</si>
  <si>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</si>
  <si>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</si>
  <si>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</si>
  <si>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</si>
  <si>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</si>
  <si>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</si>
  <si>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</si>
  <si>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</si>
  <si>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</si>
  <si>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</si>
  <si>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</si>
  <si>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</si>
  <si>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</si>
  <si>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</si>
  <si>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</si>
  <si>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</si>
  <si>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</si>
  <si>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</si>
  <si>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</si>
  <si>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</si>
  <si>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</si>
  <si>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</si>
  <si>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</si>
  <si>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</si>
  <si>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</si>
  <si>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</si>
  <si>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</si>
  <si>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</si>
  <si>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</si>
  <si>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</si>
  <si>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</si>
  <si>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</si>
  <si>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</si>
  <si>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</si>
  <si>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</si>
  <si>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</si>
  <si>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</si>
  <si>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</si>
  <si>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</si>
  <si>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</si>
  <si>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</si>
  <si>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</si>
  <si>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</si>
  <si>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</si>
  <si>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</si>
  <si>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</si>
  <si>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</si>
  <si>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</si>
  <si>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</si>
  <si>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</si>
  <si>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</si>
  <si>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</si>
  <si>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</si>
  <si>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</si>
  <si>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</si>
  <si>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</si>
  <si>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</si>
  <si>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</si>
  <si>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</si>
  <si>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</si>
  <si>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</si>
  <si>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</si>
  <si>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</si>
  <si>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</si>
  <si>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</si>
  <si>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</si>
  <si>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</si>
  <si>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</si>
  <si>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</si>
  <si>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</si>
  <si>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</si>
  <si>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</si>
  <si>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</si>
  <si>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</si>
  <si>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</si>
  <si>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</si>
  <si>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</si>
  <si>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</si>
  <si>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</si>
  <si>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</si>
  <si>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</si>
  <si>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</si>
  <si>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</si>
  <si>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</si>
  <si>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</si>
  <si>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</si>
  <si>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</si>
  <si>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</si>
  <si>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</si>
  <si>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</si>
  <si>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</si>
  <si>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</si>
  <si>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</si>
  <si>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</si>
  <si>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</si>
  <si>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</si>
  <si>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</si>
  <si>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</si>
  <si>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</si>
  <si>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</si>
  <si>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</si>
  <si>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</si>
  <si>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</si>
  <si>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</si>
  <si>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</si>
  <si>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</si>
  <si>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</si>
  <si>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</si>
  <si>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</si>
  <si>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</si>
  <si>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</si>
  <si>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</si>
  <si>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</si>
  <si>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</si>
  <si>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</si>
  <si>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</si>
  <si>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</si>
  <si>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</si>
  <si>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</si>
  <si>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</si>
  <si>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</si>
  <si>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</si>
  <si>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</si>
  <si>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</si>
  <si>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</si>
  <si>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</si>
  <si>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</si>
  <si>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</si>
  <si>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</si>
  <si>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</si>
  <si>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</si>
  <si>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</si>
  <si>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</si>
  <si>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</si>
  <si>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</si>
  <si>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</si>
  <si>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</si>
  <si>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</si>
  <si>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</si>
  <si>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</si>
  <si>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</si>
  <si>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</si>
  <si>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</si>
  <si>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</si>
  <si>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</si>
  <si>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</si>
  <si>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</si>
  <si>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</si>
  <si>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</si>
  <si>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</si>
  <si>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</si>
  <si>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</si>
  <si>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</si>
  <si>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</si>
  <si>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</si>
  <si>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</si>
  <si>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</si>
  <si>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</si>
  <si>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</si>
  <si>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</si>
  <si>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</si>
  <si>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</si>
  <si>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</si>
  <si>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</si>
  <si>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</si>
  <si>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</si>
  <si>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</si>
  <si>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</si>
  <si>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</si>
  <si>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</si>
  <si>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</si>
  <si>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</si>
  <si>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</si>
  <si>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</si>
  <si>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</si>
  <si>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</si>
  <si>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</si>
  <si>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</si>
  <si>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</si>
  <si>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</si>
  <si>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</si>
  <si>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</si>
  <si>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</si>
  <si>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</si>
  <si>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</si>
  <si>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</si>
  <si>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</si>
  <si>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</si>
  <si>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</si>
  <si>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</si>
  <si>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</si>
  <si>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</si>
  <si>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</si>
  <si>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</si>
  <si>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</si>
  <si>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</si>
  <si>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</si>
  <si>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</si>
  <si>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</si>
  <si>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</si>
  <si>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</si>
  <si>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</si>
  <si>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</si>
  <si>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</si>
  <si>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</si>
  <si>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</si>
  <si>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</si>
  <si>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</si>
  <si>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</si>
  <si>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</si>
  <si>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</si>
  <si>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</si>
  <si>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</si>
  <si>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</si>
  <si>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</si>
  <si>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</si>
  <si>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</si>
  <si>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</si>
  <si>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</si>
  <si>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</si>
  <si>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</si>
  <si>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</si>
  <si>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</si>
  <si>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</si>
  <si>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</si>
  <si>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</si>
  <si>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</si>
  <si>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</si>
  <si>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</si>
  <si>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</si>
  <si>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</si>
  <si>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</si>
  <si>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</si>
  <si>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</si>
  <si>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</si>
  <si>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</si>
  <si>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</si>
  <si>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</si>
  <si>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</si>
  <si>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</si>
  <si>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</si>
  <si>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</si>
  <si>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</si>
  <si>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</si>
  <si>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</si>
  <si>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</si>
  <si>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</si>
  <si>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</si>
  <si>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</si>
  <si>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</si>
  <si>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</si>
  <si>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</si>
  <si>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</si>
  <si>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</si>
  <si>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</si>
  <si>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</si>
  <si>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</si>
  <si>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</si>
  <si>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</si>
  <si>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</si>
  <si>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</si>
  <si>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</si>
  <si>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</si>
  <si>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</si>
  <si>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</si>
  <si>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</si>
  <si>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</si>
  <si>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</si>
  <si>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</si>
  <si>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</si>
  <si>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</si>
  <si>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</si>
  <si>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</si>
  <si>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</si>
  <si>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</si>
  <si>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</si>
  <si>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</si>
  <si>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</si>
  <si>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</si>
  <si>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</si>
  <si>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</si>
  <si>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</si>
  <si>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</si>
  <si>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</si>
  <si>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</si>
  <si>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</si>
  <si>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</si>
  <si>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</si>
  <si>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</si>
  <si>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</si>
  <si>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</si>
  <si>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</si>
  <si>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</si>
  <si>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</si>
  <si>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</si>
  <si>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</si>
  <si>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</si>
  <si>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</si>
  <si>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</si>
  <si>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</si>
  <si>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</si>
  <si>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</si>
  <si>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</si>
  <si>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</si>
  <si>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</si>
  <si>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</si>
  <si>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</si>
  <si>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</si>
  <si>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</si>
  <si>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</si>
  <si>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</si>
  <si>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</si>
  <si>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</si>
  <si>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</si>
  <si>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</si>
  <si>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</si>
  <si>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</si>
  <si>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</si>
  <si>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</si>
  <si>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</si>
  <si>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</si>
  <si>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</si>
  <si>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</si>
  <si>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</si>
  <si>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</si>
  <si>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</si>
  <si>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</si>
  <si>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</si>
  <si>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</si>
  <si>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</si>
  <si>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</si>
  <si>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</si>
  <si>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</si>
  <si>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</si>
  <si>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</si>
  <si>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</si>
  <si>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</si>
  <si>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</si>
  <si>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</si>
  <si>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</si>
  <si>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</si>
  <si>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</si>
  <si>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</si>
  <si>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</si>
  <si>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</si>
  <si>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</si>
  <si>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</si>
  <si>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</si>
  <si>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</si>
  <si>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</si>
  <si>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</si>
  <si>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</si>
  <si>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</si>
  <si>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</si>
  <si>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</si>
  <si>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</si>
  <si>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</si>
  <si>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</si>
  <si>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</si>
  <si>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</si>
  <si>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</si>
  <si>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</si>
  <si>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</si>
  <si>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</si>
  <si>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</si>
  <si>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</si>
  <si>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</si>
  <si>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</si>
  <si>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</si>
  <si>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</si>
  <si>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</si>
  <si>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</si>
  <si>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</si>
  <si>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</si>
  <si>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</si>
  <si>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</si>
  <si>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</si>
  <si>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</si>
  <si>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</si>
  <si>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</si>
  <si>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</si>
  <si>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</si>
  <si>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</si>
  <si>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</si>
  <si>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</si>
  <si>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</si>
  <si>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</si>
  <si>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</si>
  <si>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</si>
  <si>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</si>
  <si>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</si>
  <si>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</si>
  <si>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</si>
  <si>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</si>
  <si>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</si>
  <si>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</si>
  <si>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</si>
  <si>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</si>
  <si>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</si>
  <si>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</si>
  <si>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</si>
  <si>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</si>
  <si>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</si>
  <si>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</si>
  <si>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</si>
  <si>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</si>
  <si>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</si>
  <si>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</si>
  <si>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</si>
  <si>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</si>
  <si>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</si>
  <si>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</si>
  <si>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</si>
  <si>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</si>
  <si>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</si>
  <si>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</si>
  <si>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</si>
  <si>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</si>
  <si>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</si>
  <si>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</si>
  <si>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</si>
  <si>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</si>
  <si>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</si>
  <si>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</si>
  <si>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</si>
  <si>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</si>
  <si>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</si>
  <si>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</si>
  <si>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</si>
  <si>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</si>
  <si>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</si>
  <si>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</si>
  <si>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</si>
  <si>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</si>
  <si>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</si>
  <si>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</si>
  <si>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</si>
  <si>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</si>
  <si>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</si>
  <si>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</si>
  <si>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</si>
  <si>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</si>
  <si>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</si>
  <si>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</si>
  <si>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</si>
  <si>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</si>
  <si>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</si>
  <si>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</si>
  <si>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</si>
  <si>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</si>
  <si>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</si>
  <si>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</si>
  <si>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</si>
  <si>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</si>
  <si>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</si>
  <si>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</si>
  <si>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</si>
  <si>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</si>
  <si>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</si>
  <si>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</si>
  <si>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</si>
  <si>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</si>
  <si>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</si>
  <si>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</si>
  <si>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</si>
  <si>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</si>
  <si>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</si>
  <si>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</si>
  <si>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</si>
  <si>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</si>
  <si>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</si>
  <si>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</si>
  <si>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</si>
  <si>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</si>
  <si>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</si>
  <si>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</si>
  <si>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</si>
  <si>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</si>
  <si>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</si>
  <si>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</si>
  <si>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</si>
  <si>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</si>
  <si>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</si>
  <si>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</si>
  <si>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</si>
  <si>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</si>
  <si>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</si>
  <si>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</si>
  <si>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</si>
  <si>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</si>
  <si>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</si>
  <si>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</si>
  <si>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</si>
  <si>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</si>
  <si>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</si>
  <si>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</si>
  <si>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</si>
  <si>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</si>
  <si>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</si>
  <si>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</si>
  <si>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</si>
  <si>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</si>
  <si>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</si>
  <si>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</si>
  <si>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</si>
  <si>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</si>
  <si>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</si>
  <si>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</si>
  <si>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</si>
  <si>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</si>
  <si>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</si>
  <si>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</si>
  <si>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</si>
  <si>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</si>
  <si>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</si>
  <si>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</si>
  <si>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</si>
  <si>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</si>
  <si>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</si>
  <si>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</si>
  <si>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</si>
  <si>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</si>
  <si>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</si>
  <si>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</si>
  <si>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</si>
  <si>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</si>
  <si>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</si>
  <si>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</si>
  <si>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</si>
  <si>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</si>
  <si>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</si>
  <si>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</si>
  <si>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</si>
  <si>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</si>
  <si>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</si>
  <si>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</si>
  <si>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</si>
  <si>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</si>
  <si>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</si>
  <si>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</si>
  <si>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</si>
  <si>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</si>
  <si>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</si>
  <si>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</si>
  <si>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</si>
  <si>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</si>
  <si>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</si>
  <si>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</si>
  <si>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</si>
  <si>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</si>
  <si>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</si>
  <si>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</si>
  <si>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</si>
  <si>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</si>
  <si>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</si>
  <si>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</si>
  <si>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</si>
  <si>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</si>
  <si>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</si>
  <si>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</si>
  <si>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</si>
  <si>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</si>
  <si>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</si>
  <si>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</si>
  <si>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</si>
  <si>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</si>
  <si>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</si>
  <si>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</si>
  <si>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</si>
  <si>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</si>
  <si>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</si>
  <si>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</si>
  <si>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</si>
  <si>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</si>
  <si>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</si>
  <si>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</si>
  <si>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</si>
  <si>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</si>
  <si>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</si>
  <si>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</si>
  <si>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</si>
  <si>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</si>
  <si>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</si>
  <si>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</si>
  <si>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</si>
  <si>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</si>
  <si>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</si>
  <si>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</si>
  <si>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</si>
  <si>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</si>
  <si>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</si>
  <si>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</si>
  <si>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</si>
  <si>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</si>
  <si>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</si>
  <si>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</si>
  <si>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</si>
  <si>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</si>
  <si>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</si>
  <si>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</si>
  <si>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</si>
  <si>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</si>
  <si>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</si>
  <si>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</si>
  <si>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</si>
  <si>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</si>
  <si>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</si>
  <si>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</si>
  <si>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</si>
  <si>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</si>
  <si>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</si>
  <si>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</si>
  <si>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</si>
  <si>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</si>
  <si>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</si>
  <si>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</si>
  <si>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</si>
  <si>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</si>
  <si>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</si>
  <si>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</si>
  <si>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</si>
  <si>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</si>
  <si>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</si>
  <si>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</si>
  <si>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</si>
  <si>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</si>
  <si>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</si>
  <si>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</si>
  <si>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</si>
  <si>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</si>
  <si>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</si>
  <si>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</si>
  <si>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</si>
  <si>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</si>
  <si>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</si>
  <si>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</si>
  <si>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</si>
  <si>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</si>
  <si>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</si>
  <si>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</si>
  <si>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</si>
  <si>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</si>
  <si>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</si>
  <si>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</si>
  <si>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</si>
  <si>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</si>
  <si>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</si>
  <si>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</si>
  <si>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</si>
  <si>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</si>
  <si>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</si>
  <si>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</si>
  <si>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</si>
  <si>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</si>
  <si>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</si>
  <si>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</si>
  <si>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</si>
  <si>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</si>
  <si>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</si>
  <si>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</si>
  <si>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</si>
  <si>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</si>
  <si>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</si>
  <si>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</si>
  <si>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</si>
  <si>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</si>
  <si>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</si>
  <si>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</si>
  <si>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</si>
  <si>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</si>
  <si>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</si>
  <si>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</si>
  <si>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</si>
  <si>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</si>
  <si>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</si>
  <si>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</si>
  <si>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</si>
  <si>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</si>
  <si>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</si>
  <si>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</si>
  <si>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</si>
  <si>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</si>
  <si>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</si>
  <si>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</si>
  <si>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</si>
  <si>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</si>
  <si>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</si>
  <si>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</si>
  <si>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</si>
  <si>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</si>
  <si>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</si>
  <si>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</si>
  <si>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</si>
  <si>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</si>
  <si>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</si>
  <si>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</si>
  <si>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</si>
  <si>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</si>
  <si>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</si>
  <si>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</si>
  <si>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</si>
  <si>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</si>
  <si>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</si>
  <si>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</si>
  <si>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</si>
  <si>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</si>
  <si>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</si>
  <si>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</si>
  <si>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</si>
  <si>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</si>
  <si>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</si>
  <si>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</si>
  <si>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</si>
  <si>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</si>
  <si>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</si>
  <si>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</si>
  <si>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</si>
  <si>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</si>
  <si>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</si>
  <si>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</si>
  <si>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</si>
  <si>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</si>
  <si>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</si>
  <si>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</si>
  <si>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</si>
  <si>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</si>
  <si>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</si>
  <si>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</si>
  <si>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</si>
  <si>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</si>
  <si>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</si>
  <si>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</si>
  <si>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</si>
  <si>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</si>
  <si>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</si>
  <si>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</si>
  <si>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</si>
  <si>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</si>
  <si>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</si>
  <si>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</si>
  <si>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</si>
  <si>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</si>
  <si>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</si>
  <si>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</si>
  <si>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</si>
  <si>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</si>
  <si>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</si>
  <si>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</si>
  <si>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</si>
  <si>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</si>
  <si>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</si>
  <si>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</si>
  <si>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</si>
  <si>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</si>
  <si>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</si>
  <si>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</si>
  <si>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</si>
  <si>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</si>
  <si>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</si>
  <si>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</si>
  <si>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</si>
  <si>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</si>
  <si>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</si>
  <si>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</si>
  <si>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</si>
  <si>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</si>
  <si>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</si>
  <si>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</si>
  <si>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</si>
  <si>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</si>
  <si>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</si>
  <si>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</si>
  <si>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</si>
  <si>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</si>
  <si>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</si>
  <si>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</si>
  <si>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</si>
  <si>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</si>
  <si>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</si>
  <si>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</si>
  <si>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</si>
  <si>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</si>
  <si>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</si>
  <si>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</si>
  <si>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</si>
  <si>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</si>
  <si>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</si>
  <si>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</si>
  <si>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</si>
  <si>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</si>
  <si>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</si>
  <si>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</si>
  <si>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</si>
  <si>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</si>
  <si>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</si>
  <si>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</si>
  <si>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</si>
  <si>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</si>
  <si>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</si>
  <si>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</si>
  <si>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</si>
  <si>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</si>
  <si>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</si>
  <si>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</si>
  <si>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</si>
  <si>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</si>
  <si>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</si>
  <si>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</si>
  <si>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</si>
  <si>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</si>
  <si>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</si>
  <si>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</si>
  <si>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</si>
  <si>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</si>
  <si>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</si>
  <si>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</si>
  <si>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</si>
  <si>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</si>
  <si>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</si>
  <si>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</si>
  <si>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</si>
  <si>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</si>
  <si>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</si>
  <si>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</si>
  <si>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</si>
  <si>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</si>
  <si>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</si>
  <si>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</si>
  <si>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</si>
  <si>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</si>
  <si>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</si>
  <si>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</si>
  <si>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</si>
  <si>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</si>
  <si>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</si>
  <si>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</si>
  <si>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</si>
  <si>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</si>
  <si>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</si>
  <si>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</si>
  <si>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</si>
  <si>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</si>
  <si>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</si>
  <si>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</si>
  <si>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</si>
  <si>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</si>
  <si>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</si>
  <si>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</si>
  <si>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</si>
  <si>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</si>
  <si>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</si>
  <si>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</si>
  <si>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</si>
  <si>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</si>
  <si>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</si>
  <si>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</si>
  <si>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</si>
  <si>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</si>
  <si>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</si>
  <si>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</si>
  <si>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</si>
  <si>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</si>
  <si>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</si>
  <si>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</si>
  <si>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</si>
  <si>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</si>
  <si>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</si>
  <si>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</si>
  <si>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</si>
  <si>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</si>
  <si>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</si>
  <si>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</si>
  <si>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</si>
  <si>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</si>
  <si>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</si>
  <si>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</si>
  <si>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</si>
  <si>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</si>
  <si>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</si>
  <si>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</si>
  <si>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</si>
  <si>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</si>
  <si>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</si>
  <si>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</si>
  <si>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</si>
  <si>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</si>
  <si>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</si>
  <si>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</si>
  <si>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</si>
  <si>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</si>
  <si>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</si>
  <si>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</si>
  <si>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</si>
  <si>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</si>
  <si>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</si>
  <si>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</si>
  <si>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</si>
  <si>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</si>
  <si>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</si>
  <si>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</si>
  <si>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</si>
  <si>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</si>
  <si>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</si>
  <si>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</si>
  <si>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</si>
  <si>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</si>
  <si>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</si>
  <si>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</si>
  <si>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</si>
  <si>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</si>
  <si>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</si>
  <si>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</si>
  <si>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</si>
  <si>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</si>
  <si>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</si>
  <si>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</si>
  <si>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</si>
  <si>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</si>
  <si>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</si>
  <si>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</si>
  <si>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</si>
  <si>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</si>
  <si>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</si>
  <si>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</si>
  <si>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</si>
  <si>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</si>
  <si>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</si>
  <si>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</si>
  <si>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</si>
  <si>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</si>
  <si>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</si>
  <si>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</si>
  <si>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</si>
  <si>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</si>
  <si>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</si>
  <si>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</si>
  <si>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</si>
  <si>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</si>
  <si>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</si>
  <si>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</si>
  <si>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</si>
  <si>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</si>
  <si>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</si>
  <si>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</si>
  <si>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</si>
  <si>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</si>
  <si>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</si>
  <si>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</si>
  <si>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</si>
  <si>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</si>
  <si>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</si>
  <si>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</si>
  <si>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</si>
  <si>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</si>
  <si>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</si>
  <si>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</si>
  <si>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</si>
  <si>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</si>
  <si>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</si>
  <si>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</si>
  <si>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</si>
  <si>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</si>
  <si>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</si>
  <si>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</si>
  <si>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</si>
  <si>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</si>
  <si>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</si>
  <si>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</si>
  <si>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</si>
  <si>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</si>
  <si>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</si>
  <si>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</si>
  <si>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</si>
  <si>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</si>
  <si>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</si>
  <si>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</si>
  <si>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</si>
  <si>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</si>
  <si>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</si>
  <si>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</si>
  <si>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</si>
  <si>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</si>
  <si>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</si>
  <si>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</si>
  <si>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</si>
  <si>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</si>
  <si>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</si>
  <si>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</si>
  <si>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</si>
  <si>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</si>
  <si>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</si>
  <si>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</si>
  <si>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</si>
  <si>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</si>
  <si>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</si>
  <si>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</si>
  <si>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</si>
  <si>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</si>
  <si>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</si>
  <si>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</si>
  <si>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</si>
  <si>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</si>
  <si>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</si>
  <si>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</si>
  <si>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</si>
  <si>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</si>
  <si>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</si>
  <si>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</si>
  <si>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</si>
  <si>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</si>
  <si>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</si>
  <si>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</si>
  <si>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</si>
  <si>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</si>
  <si>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</si>
  <si>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</si>
  <si>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</si>
  <si>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</si>
  <si>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</si>
  <si>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</si>
  <si>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</si>
  <si>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</si>
  <si>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</si>
  <si>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</si>
  <si>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</si>
  <si>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</si>
  <si>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</si>
  <si>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</si>
  <si>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</si>
  <si>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</si>
  <si>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</si>
  <si>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</si>
  <si>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</si>
  <si>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</si>
  <si>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</si>
  <si>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</si>
  <si>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</si>
  <si>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</si>
  <si>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</si>
  <si>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</si>
  <si>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</si>
  <si>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</si>
  <si>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</si>
  <si>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</si>
  <si>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</si>
  <si>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</si>
  <si>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</si>
  <si>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</si>
  <si>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</si>
  <si>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</si>
  <si>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</si>
  <si>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</si>
  <si>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</si>
  <si>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</si>
  <si>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</si>
  <si>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</si>
  <si>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</si>
  <si>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</si>
  <si>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</si>
  <si>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</si>
  <si>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</si>
  <si>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</si>
  <si>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</si>
  <si>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</si>
  <si>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</si>
  <si>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</si>
  <si>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</si>
  <si>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</si>
  <si>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</si>
  <si>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</si>
  <si>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</si>
  <si>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</si>
  <si>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</si>
  <si>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</si>
  <si>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</si>
  <si>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</si>
  <si>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</si>
  <si>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</si>
  <si>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</si>
  <si>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</si>
  <si>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</si>
  <si>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</si>
  <si>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</si>
  <si>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</si>
  <si>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</si>
  <si>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</si>
  <si>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</si>
  <si>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</si>
  <si>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</si>
  <si>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</si>
  <si>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</si>
  <si>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</si>
  <si>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</si>
  <si>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</si>
  <si>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</si>
  <si>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</si>
  <si>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</si>
  <si>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</si>
  <si>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</si>
  <si>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</si>
  <si>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</si>
  <si>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</si>
  <si>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</si>
  <si>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</si>
  <si>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</si>
  <si>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</si>
  <si>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</si>
  <si>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</si>
  <si>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</si>
  <si>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</si>
  <si>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</si>
  <si>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</si>
  <si>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</si>
  <si>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</si>
  <si>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</si>
  <si>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</si>
  <si>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</si>
  <si>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</si>
  <si>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</si>
  <si>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</si>
  <si>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</si>
  <si>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</si>
  <si>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</si>
  <si>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</si>
  <si>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</si>
  <si>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</si>
  <si>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</si>
  <si>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</si>
  <si>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</si>
  <si>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</si>
  <si>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</si>
  <si>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</si>
  <si>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</si>
  <si>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</si>
  <si>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</si>
  <si>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</si>
  <si>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</si>
  <si>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</si>
  <si>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</si>
  <si>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</si>
  <si>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</si>
  <si>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</si>
  <si>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</si>
  <si>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</si>
  <si>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</si>
  <si>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</si>
  <si>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</si>
  <si>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</si>
  <si>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</si>
  <si>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</si>
  <si>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</si>
  <si>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</si>
  <si>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</si>
  <si>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</si>
  <si>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</si>
  <si>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</si>
  <si>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</si>
  <si>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</si>
  <si>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</si>
  <si>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</si>
  <si>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</si>
  <si>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</si>
  <si>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</si>
  <si>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</si>
  <si>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</si>
  <si>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</si>
  <si>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</si>
  <si>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</si>
  <si>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</si>
  <si>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</si>
  <si>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</si>
  <si>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</si>
  <si>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</si>
  <si>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</si>
  <si>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</si>
  <si>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</si>
  <si>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</si>
  <si>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</si>
  <si>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</si>
  <si>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</si>
  <si>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</si>
  <si>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</si>
  <si>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</si>
  <si>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</si>
  <si>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</si>
  <si>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</si>
  <si>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</si>
  <si>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</si>
  <si>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</si>
  <si>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</si>
  <si>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</si>
  <si>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</si>
  <si>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</si>
  <si>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</si>
  <si>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</si>
  <si>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</si>
  <si>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</si>
  <si>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</si>
  <si>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</si>
  <si>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</si>
  <si>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</si>
  <si>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</si>
  <si>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</si>
  <si>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</si>
  <si>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</si>
  <si>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</si>
  <si>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</si>
  <si>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</si>
  <si>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</si>
  <si>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</si>
  <si>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</si>
  <si>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</si>
  <si>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</si>
  <si>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</si>
  <si>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</si>
  <si>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</si>
  <si>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</si>
  <si>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</si>
  <si>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</si>
  <si>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</si>
  <si>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</si>
  <si>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</si>
  <si>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</si>
  <si>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</si>
  <si>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</si>
  <si>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</si>
  <si>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</si>
  <si>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</si>
  <si>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</si>
  <si>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</si>
  <si>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</si>
  <si>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</si>
  <si>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</si>
  <si>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</si>
  <si>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</si>
  <si>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</si>
  <si>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</si>
  <si>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</si>
  <si>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</si>
  <si>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</si>
  <si>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</si>
  <si>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</si>
  <si>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</si>
  <si>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</si>
  <si>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</si>
  <si>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</si>
  <si>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</si>
  <si>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</si>
  <si>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</si>
  <si>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</si>
  <si>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</si>
  <si>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</si>
  <si>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</si>
  <si>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</si>
  <si>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</si>
  <si>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</si>
  <si>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</si>
  <si>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</si>
  <si>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</si>
  <si>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</si>
  <si>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</si>
  <si>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</si>
  <si>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</si>
  <si>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</si>
  <si>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</si>
  <si>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</si>
  <si>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</si>
  <si>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</si>
  <si>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</si>
  <si>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</si>
  <si>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</si>
  <si>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</si>
  <si>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</si>
  <si>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</si>
  <si>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</si>
  <si>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</si>
  <si>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</si>
  <si>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</si>
  <si>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</si>
  <si>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</si>
  <si>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</si>
  <si>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</si>
  <si>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</si>
  <si>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</si>
  <si>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</si>
  <si>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</si>
  <si>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</si>
  <si>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</si>
  <si>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</si>
  <si>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</si>
  <si>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</si>
  <si>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</si>
  <si>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</si>
  <si>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</si>
  <si>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</si>
  <si>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</si>
  <si>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</si>
  <si>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</si>
  <si>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</si>
  <si>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</si>
  <si>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</si>
  <si>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</si>
  <si>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</si>
  <si>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</si>
  <si>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</si>
  <si>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</si>
  <si>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</si>
  <si>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</si>
  <si>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</si>
  <si>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</si>
  <si>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</si>
  <si>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</si>
  <si>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</si>
  <si>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</si>
  <si>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</si>
  <si>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</si>
  <si>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</si>
  <si>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</si>
  <si>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</si>
  <si>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</si>
  <si>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</si>
  <si>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</si>
  <si>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</si>
  <si>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</si>
  <si>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</si>
  <si>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</si>
  <si>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</si>
  <si>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</si>
  <si>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</si>
  <si>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</si>
  <si>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</si>
  <si>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</si>
  <si>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</si>
  <si>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</si>
  <si>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</si>
  <si>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</si>
  <si>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</si>
  <si>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</si>
  <si>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</si>
  <si>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</si>
  <si>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</si>
  <si>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</si>
  <si>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</si>
  <si>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</si>
  <si>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</si>
  <si>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</si>
  <si>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</si>
  <si>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</si>
  <si>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</si>
  <si>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</si>
  <si>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</si>
  <si>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</si>
  <si>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</si>
  <si>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</si>
  <si>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</si>
  <si>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</si>
  <si>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</si>
  <si>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</si>
  <si>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</si>
  <si>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</si>
  <si>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</si>
  <si>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</si>
  <si>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</si>
  <si>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</si>
  <si>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</si>
  <si>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</si>
  <si>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</si>
  <si>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</si>
  <si>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</si>
  <si>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</si>
  <si>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</si>
  <si>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</si>
  <si>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</si>
  <si>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</si>
  <si>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</si>
  <si>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</si>
  <si>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</si>
  <si>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</si>
  <si>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</si>
  <si>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</si>
  <si>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</si>
  <si>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</si>
  <si>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</si>
  <si>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</si>
  <si>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</si>
  <si>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</si>
  <si>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</si>
  <si>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</si>
  <si>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</si>
  <si>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</si>
  <si>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</si>
  <si>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</si>
  <si>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</si>
  <si>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</si>
  <si>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</si>
  <si>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</si>
  <si>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</si>
  <si>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</si>
  <si>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</si>
  <si>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</si>
  <si>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</si>
  <si>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</si>
  <si>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</si>
  <si>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</si>
  <si>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</si>
  <si>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</si>
  <si>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</si>
  <si>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</si>
  <si>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</si>
  <si>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</si>
  <si>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</si>
  <si>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</si>
  <si>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</si>
  <si>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</si>
  <si>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</si>
  <si>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</si>
  <si>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</si>
  <si>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</si>
  <si>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</si>
  <si>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</si>
  <si>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</si>
  <si>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</si>
  <si>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</si>
  <si>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</si>
  <si>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</si>
  <si>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</si>
  <si>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</si>
  <si>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</si>
  <si>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</si>
  <si>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</si>
  <si>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</si>
  <si>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</si>
  <si>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</si>
  <si>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</si>
  <si>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</si>
  <si>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</si>
  <si>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</si>
  <si>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</si>
  <si>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</si>
  <si>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</si>
  <si>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</si>
  <si>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</si>
  <si>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</si>
  <si>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</si>
  <si>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</si>
  <si>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</si>
  <si>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</si>
  <si>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</si>
  <si>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</si>
  <si>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</si>
  <si>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</si>
  <si>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</si>
  <si>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</si>
  <si>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</si>
  <si>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</si>
  <si>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</si>
  <si>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</si>
  <si>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</si>
  <si>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</si>
  <si>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</si>
  <si>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</si>
  <si>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</si>
  <si>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</si>
  <si>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</si>
  <si>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</si>
  <si>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</si>
  <si>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</si>
  <si>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</si>
  <si>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</si>
  <si>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</si>
  <si>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</si>
  <si>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</si>
  <si>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</si>
  <si>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</si>
  <si>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</si>
  <si>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</si>
  <si>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</si>
  <si>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</si>
  <si>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</si>
  <si>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</si>
  <si>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</si>
  <si>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</si>
  <si>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</si>
  <si>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</si>
  <si>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</si>
  <si>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</si>
  <si>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</si>
  <si>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</si>
  <si>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</si>
  <si>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</si>
  <si>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</si>
  <si>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</si>
  <si>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</si>
  <si>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</si>
  <si>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</si>
  <si>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</si>
  <si>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</si>
  <si>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</si>
  <si>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</si>
  <si>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</si>
  <si>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</si>
  <si>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</si>
  <si>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</si>
  <si>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</si>
  <si>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</si>
  <si>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</si>
  <si>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</si>
  <si>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</si>
  <si>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</si>
  <si>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</si>
  <si>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</si>
  <si>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</si>
  <si>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</si>
  <si>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</si>
  <si>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</si>
  <si>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</si>
  <si>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</si>
  <si>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</si>
  <si>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</si>
  <si>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</si>
  <si>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</si>
  <si>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</si>
  <si>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</si>
  <si>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</si>
  <si>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</si>
  <si>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</si>
  <si>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</si>
  <si>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</si>
  <si>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</si>
  <si>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</si>
  <si>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</si>
  <si>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</si>
  <si>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</si>
  <si>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</si>
  <si>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</si>
  <si>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</si>
  <si>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</si>
  <si>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</si>
  <si>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</si>
  <si>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</si>
  <si>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</si>
  <si>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</si>
  <si>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</si>
  <si>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</si>
  <si>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</si>
  <si>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</si>
  <si>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</si>
  <si>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</si>
  <si>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</si>
  <si>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</si>
  <si>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</si>
  <si>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</si>
  <si>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</si>
  <si>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</si>
  <si>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</si>
  <si>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</si>
  <si>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</si>
  <si>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</si>
  <si>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</si>
  <si>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</si>
  <si>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</si>
  <si>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</si>
  <si>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</si>
  <si>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</si>
  <si>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</si>
  <si>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</si>
  <si>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</si>
  <si>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</si>
  <si>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</si>
  <si>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</si>
  <si>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</si>
  <si>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</si>
  <si>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</si>
  <si>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</si>
  <si>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</si>
  <si>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</si>
  <si>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</si>
  <si>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</si>
  <si>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</si>
  <si>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</si>
  <si>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</si>
  <si>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</si>
  <si>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</si>
  <si>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</si>
  <si>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</si>
  <si>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</si>
  <si>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</si>
  <si>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</si>
  <si>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</si>
  <si>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</si>
  <si>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</si>
  <si>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</si>
  <si>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</si>
  <si>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</si>
  <si>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</si>
  <si>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</si>
  <si>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</si>
  <si>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</si>
  <si>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</si>
  <si>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</si>
  <si>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</si>
  <si>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</si>
  <si>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</si>
  <si>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</si>
  <si>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</si>
  <si>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</si>
  <si>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</si>
  <si>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</si>
  <si>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</si>
  <si>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</si>
  <si>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</si>
  <si>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</si>
  <si>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</si>
  <si>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</si>
  <si>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</si>
  <si>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</si>
  <si>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</si>
  <si>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</si>
  <si>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</si>
  <si>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</si>
  <si>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</si>
  <si>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</si>
  <si>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</si>
  <si>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</si>
  <si>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</si>
  <si>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</si>
  <si>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</si>
  <si>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</si>
  <si>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</si>
  <si>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</si>
  <si>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</si>
  <si>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</si>
  <si>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</si>
  <si>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</si>
  <si>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</si>
  <si>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</si>
  <si>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</si>
  <si>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</si>
  <si>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</si>
  <si>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</si>
  <si>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</si>
  <si>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</si>
  <si>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</si>
  <si>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</si>
  <si>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</si>
  <si>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</si>
  <si>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</si>
  <si>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</si>
  <si>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</si>
  <si>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</si>
  <si>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</si>
  <si>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</si>
  <si>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</si>
  <si>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</si>
  <si>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</si>
  <si>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</si>
  <si>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</si>
  <si>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</si>
  <si>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</si>
  <si>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</si>
  <si>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</si>
  <si>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</si>
  <si>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</si>
  <si>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</si>
  <si>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</si>
  <si>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</si>
  <si>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</si>
  <si>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</si>
  <si>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</si>
  <si>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</si>
  <si>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</si>
  <si>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</si>
  <si>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</si>
  <si>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</si>
  <si>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</si>
  <si>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</si>
  <si>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</si>
  <si>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</si>
  <si>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</si>
  <si>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</si>
  <si>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</si>
  <si>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</si>
  <si>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</si>
  <si>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</si>
  <si>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</si>
  <si>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</si>
  <si>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</si>
  <si>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</si>
  <si>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</si>
  <si>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</si>
  <si>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</si>
  <si>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</si>
  <si>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</si>
  <si>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</si>
  <si>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</si>
  <si>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</si>
  <si>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</si>
  <si>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</si>
  <si>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</si>
  <si>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</si>
  <si>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</si>
  <si>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</si>
  <si>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</si>
  <si>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</si>
  <si>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</si>
  <si>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</si>
  <si>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</si>
  <si>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</si>
  <si>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</si>
  <si>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</si>
  <si>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</si>
  <si>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</si>
  <si>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</si>
  <si>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</si>
  <si>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</si>
  <si>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</si>
  <si>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</si>
  <si>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</si>
  <si>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</si>
  <si>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</si>
  <si>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</si>
  <si>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</si>
  <si>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</si>
  <si>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</si>
  <si>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</si>
  <si>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</si>
  <si>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</si>
  <si>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</si>
  <si>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</si>
  <si>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</si>
  <si>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</si>
  <si>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</si>
  <si>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</si>
  <si>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</si>
  <si>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</si>
  <si>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</si>
  <si>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</si>
  <si>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</si>
  <si>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</si>
  <si>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</si>
  <si>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</si>
  <si>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</si>
  <si>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</si>
  <si>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</si>
  <si>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</si>
  <si>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</si>
  <si>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</si>
  <si>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</si>
  <si>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</si>
  <si>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</si>
  <si>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</si>
  <si>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</si>
  <si>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</si>
  <si>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</si>
  <si>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</si>
  <si>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</si>
  <si>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</si>
  <si>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</si>
  <si>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</si>
  <si>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</si>
  <si>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</si>
  <si>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</si>
  <si>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</si>
  <si>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</si>
  <si>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</si>
  <si>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</si>
  <si>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</si>
  <si>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</si>
  <si>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</si>
  <si>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</si>
  <si>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</si>
  <si>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</si>
  <si>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</si>
  <si>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</si>
  <si>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</si>
  <si>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</si>
  <si>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</si>
  <si>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</si>
  <si>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</si>
  <si>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</si>
  <si>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</si>
  <si>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</si>
  <si>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</si>
  <si>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</si>
  <si>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</si>
  <si>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</si>
  <si>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</si>
  <si>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</si>
  <si>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</si>
  <si>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</si>
  <si>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</si>
  <si>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</si>
  <si>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</si>
  <si>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</si>
  <si>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</si>
  <si>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</si>
  <si>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</si>
  <si>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</si>
  <si>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</si>
  <si>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</si>
  <si>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</si>
  <si>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</si>
  <si>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</si>
  <si>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</si>
  <si>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</si>
  <si>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</si>
  <si>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</si>
  <si>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</si>
  <si>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</si>
  <si>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</si>
  <si>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</si>
  <si>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</si>
  <si>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</si>
  <si>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</si>
  <si>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</si>
  <si>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</si>
  <si>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</si>
  <si>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</si>
  <si>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</si>
  <si>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</si>
  <si>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</si>
  <si>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</si>
  <si>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</si>
  <si>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</si>
  <si>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</si>
  <si>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</si>
  <si>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</si>
  <si>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</si>
  <si>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</si>
  <si>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</si>
  <si>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</si>
  <si>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</si>
  <si>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</si>
  <si>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</si>
  <si>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</si>
  <si>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</si>
  <si>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</si>
  <si>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</si>
  <si>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</si>
  <si>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</si>
  <si>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</si>
  <si>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</si>
  <si>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</si>
  <si>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</si>
  <si>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</si>
  <si>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</si>
  <si>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</si>
  <si>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</si>
  <si>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</si>
  <si>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</si>
  <si>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</si>
  <si>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</si>
  <si>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</si>
  <si>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</si>
  <si>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</si>
  <si>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</si>
  <si>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</si>
  <si>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</si>
  <si>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</si>
  <si>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</si>
  <si>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</si>
  <si>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</si>
  <si>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</si>
  <si>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</si>
  <si>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</si>
  <si>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</si>
  <si>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</si>
  <si>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</si>
  <si>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</si>
  <si>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</si>
  <si>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</si>
  <si>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</si>
  <si>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</si>
  <si>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</si>
  <si>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</si>
  <si>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</si>
  <si>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</si>
  <si>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</si>
  <si>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</si>
  <si>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</si>
  <si>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</si>
  <si>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</si>
  <si>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</si>
  <si>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</si>
  <si>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</si>
  <si>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</si>
  <si>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</si>
  <si>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</si>
  <si>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</si>
  <si>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</si>
  <si>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</si>
  <si>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</si>
  <si>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</si>
  <si>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</si>
  <si>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</si>
  <si>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</si>
  <si>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</si>
  <si>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</si>
  <si>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</si>
  <si>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</si>
  <si>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</si>
  <si>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</si>
  <si>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</si>
  <si>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</si>
  <si>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</si>
  <si>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</si>
  <si>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</si>
  <si>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</si>
  <si>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</si>
  <si>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</si>
  <si>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</si>
  <si>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</si>
  <si>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</si>
  <si>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</si>
  <si>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</si>
  <si>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</si>
  <si>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</si>
  <si>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</si>
  <si>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</si>
  <si>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</si>
  <si>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</si>
  <si>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</si>
  <si>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</si>
  <si>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</si>
  <si>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</si>
  <si>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</si>
  <si>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</si>
  <si>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</si>
  <si>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</si>
  <si>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</si>
  <si>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</si>
  <si>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</si>
  <si>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</si>
  <si>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</si>
  <si>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</si>
  <si>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</si>
  <si>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</si>
  <si>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</si>
  <si>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</si>
  <si>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</si>
  <si>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</si>
  <si>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</si>
  <si>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</si>
  <si>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</si>
  <si>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</si>
  <si>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</si>
  <si>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</si>
  <si>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</si>
  <si>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</si>
  <si>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</si>
  <si>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</si>
  <si>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</si>
  <si>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</si>
  <si>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</si>
  <si>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</si>
  <si>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</si>
  <si>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</si>
  <si>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</si>
  <si>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</si>
  <si>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</si>
  <si>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</si>
  <si>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</si>
  <si>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</si>
  <si>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</si>
  <si>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</si>
  <si>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</si>
  <si>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</si>
  <si>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</si>
  <si>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</si>
  <si>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</si>
  <si>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</si>
  <si>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</si>
  <si>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</si>
  <si>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</si>
  <si>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</si>
  <si>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</si>
  <si>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</si>
  <si>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</si>
  <si>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</si>
  <si>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</si>
  <si>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</si>
  <si>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</si>
  <si>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</si>
  <si>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</si>
  <si>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</si>
  <si>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</si>
  <si>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</si>
  <si>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</si>
  <si>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</si>
  <si>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</si>
  <si>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</si>
  <si>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</si>
  <si>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</si>
  <si>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</si>
  <si>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</si>
  <si>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</si>
  <si>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</si>
  <si>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</si>
  <si>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</si>
  <si>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</si>
  <si>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</si>
  <si>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</si>
  <si>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</si>
  <si>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</si>
  <si>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</si>
  <si>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</si>
  <si>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</si>
  <si>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</si>
  <si>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</si>
  <si>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</si>
  <si>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</si>
  <si>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</si>
  <si>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</si>
  <si>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</si>
  <si>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</si>
  <si>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</si>
  <si>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</si>
  <si>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</si>
  <si>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</si>
  <si>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</si>
  <si>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</si>
  <si>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</si>
  <si>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</si>
  <si>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</si>
  <si>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</si>
  <si>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</si>
  <si>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</si>
  <si>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</si>
  <si>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</si>
  <si>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</si>
  <si>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</si>
  <si>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</si>
  <si>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</si>
  <si>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</si>
  <si>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</si>
  <si>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</si>
  <si>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</si>
  <si>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</si>
  <si>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</si>
  <si>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</si>
  <si>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</si>
  <si>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</si>
  <si>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</si>
  <si>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</si>
  <si>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</si>
  <si>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</si>
  <si>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</si>
  <si>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</si>
  <si>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</si>
  <si>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</si>
  <si>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</si>
  <si>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</si>
  <si>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</si>
  <si>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</si>
  <si>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</si>
  <si>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</si>
  <si>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</si>
  <si>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</si>
  <si>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</si>
  <si>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</si>
  <si>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</si>
  <si>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</si>
  <si>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</si>
  <si>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</si>
  <si>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</si>
  <si>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</si>
  <si>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</si>
  <si>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</si>
  <si>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</si>
  <si>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</si>
  <si>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</si>
  <si>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</si>
  <si>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</si>
  <si>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</si>
  <si>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</si>
  <si>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</si>
  <si>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</si>
  <si>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</si>
  <si>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</si>
  <si>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</si>
  <si>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</si>
  <si>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</si>
  <si>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</si>
  <si>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</si>
  <si>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</si>
  <si>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</si>
  <si>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</si>
  <si>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</si>
  <si>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</si>
  <si>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</si>
  <si>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</si>
  <si>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</si>
  <si>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</si>
  <si>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</si>
  <si>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</si>
  <si>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</si>
  <si>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</si>
  <si>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</si>
  <si>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</si>
  <si>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</si>
  <si>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</si>
  <si>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</si>
  <si>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</si>
  <si>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</si>
  <si>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</si>
  <si>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</si>
  <si>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</si>
  <si>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</si>
  <si>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</si>
  <si>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</si>
  <si>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</si>
  <si>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</si>
  <si>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</si>
  <si>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</si>
  <si>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</si>
  <si>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</si>
  <si>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</si>
  <si>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</si>
  <si>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</si>
  <si>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</si>
  <si>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</si>
  <si>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</si>
  <si>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</si>
  <si>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</si>
  <si>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</si>
  <si>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</si>
  <si>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</si>
  <si>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</si>
  <si>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</si>
  <si>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</si>
  <si>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</si>
  <si>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</si>
  <si>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</si>
  <si>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</si>
  <si>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</si>
  <si>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</si>
  <si>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</si>
  <si>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</si>
  <si>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</si>
  <si>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</si>
  <si>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</si>
  <si>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</si>
  <si>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</si>
  <si>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</si>
  <si>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</si>
  <si>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</si>
  <si>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</si>
  <si>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</si>
  <si>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</si>
  <si>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</si>
  <si>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</si>
  <si>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</si>
  <si>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</si>
  <si>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</si>
  <si>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</si>
  <si>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</si>
  <si>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</si>
  <si>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</si>
  <si>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</si>
  <si>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</si>
  <si>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</si>
  <si>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</si>
  <si>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</si>
  <si>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</si>
  <si>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</si>
  <si>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</si>
  <si>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</si>
  <si>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</si>
  <si>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</si>
  <si>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</si>
  <si>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</si>
  <si>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</si>
  <si>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</si>
  <si>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</si>
  <si>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</si>
  <si>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</si>
  <si>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</si>
  <si>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</si>
  <si>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</si>
  <si>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</si>
  <si>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</si>
  <si>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</si>
  <si>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</si>
  <si>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</si>
  <si>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</si>
  <si>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</si>
  <si>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</si>
  <si>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</si>
  <si>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</si>
  <si>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</si>
  <si>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</si>
  <si>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</si>
  <si>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</si>
  <si>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</si>
  <si>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</si>
  <si>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</si>
  <si>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</si>
  <si>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</si>
  <si>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</si>
  <si>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</si>
  <si>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</si>
  <si>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</si>
  <si>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</si>
  <si>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</si>
  <si>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</si>
  <si>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</si>
  <si>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</si>
  <si>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</si>
  <si>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</si>
  <si>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</si>
  <si>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</si>
  <si>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</si>
  <si>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</si>
  <si>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</si>
  <si>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</si>
  <si>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</si>
  <si>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</si>
  <si>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</si>
  <si>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</si>
  <si>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</si>
  <si>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</si>
  <si>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</si>
  <si>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</si>
  <si>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</si>
  <si>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</si>
  <si>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</si>
  <si>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</si>
  <si>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</si>
  <si>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</si>
  <si>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</si>
  <si>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</si>
  <si>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</si>
  <si>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</si>
  <si>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</si>
  <si>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</si>
  <si>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</si>
  <si>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</si>
  <si>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</si>
  <si>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</si>
  <si>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</si>
  <si>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</si>
  <si>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</si>
  <si>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</si>
  <si>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</si>
  <si>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</si>
  <si>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</si>
  <si>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</si>
  <si>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</si>
  <si>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</si>
  <si>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</si>
  <si>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</si>
  <si>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</si>
  <si>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</si>
  <si>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</si>
  <si>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</si>
  <si>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</si>
  <si>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</si>
  <si>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</si>
  <si>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</si>
  <si>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</si>
  <si>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</si>
  <si>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</si>
  <si>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</si>
  <si>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</si>
  <si>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</si>
  <si>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</si>
  <si>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</si>
  <si>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</si>
  <si>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</si>
  <si>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</si>
  <si>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</si>
  <si>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</si>
  <si>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</si>
  <si>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</si>
  <si>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</si>
  <si>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</si>
  <si>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</si>
  <si>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</si>
  <si>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</si>
  <si>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</si>
  <si>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</si>
  <si>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</si>
  <si>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</si>
  <si>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</si>
  <si>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</si>
  <si>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</si>
  <si>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</si>
  <si>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</si>
  <si>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</si>
  <si>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</si>
  <si>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</si>
  <si>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</si>
  <si>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</si>
  <si>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</si>
  <si>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</si>
  <si>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</si>
  <si>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</si>
  <si>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</si>
  <si>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</si>
  <si>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</si>
  <si>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</si>
  <si>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</si>
  <si>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</si>
  <si>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</si>
  <si>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</si>
  <si>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</si>
  <si>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</si>
  <si>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</si>
  <si>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</si>
  <si>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</si>
  <si>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</si>
  <si>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</si>
  <si>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</si>
  <si>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</si>
  <si>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</si>
  <si>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</si>
  <si>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</si>
  <si>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</si>
  <si>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</si>
  <si>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</si>
  <si>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</si>
  <si>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</si>
  <si>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</si>
  <si>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</si>
  <si>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</si>
  <si>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</si>
  <si>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</si>
  <si>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</si>
  <si>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</si>
  <si>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</si>
  <si>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</si>
  <si>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</si>
  <si>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</si>
  <si>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</si>
  <si>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</si>
  <si>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</si>
  <si>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</si>
  <si>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</si>
  <si>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</si>
  <si>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</si>
  <si>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</si>
  <si>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</si>
  <si>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</si>
  <si>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</si>
  <si>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</si>
  <si>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</si>
  <si>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</si>
  <si>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</si>
  <si>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</si>
  <si>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</si>
  <si>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</si>
  <si>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</si>
  <si>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</si>
  <si>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</si>
  <si>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</si>
  <si>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</si>
  <si>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</si>
  <si>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</si>
  <si>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</si>
  <si>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</si>
  <si>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</si>
  <si>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</si>
  <si>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</si>
  <si>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</si>
  <si>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</si>
  <si>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</si>
  <si>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</si>
  <si>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</si>
  <si>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</si>
  <si>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</si>
  <si>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</si>
  <si>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</si>
  <si>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</si>
  <si>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</si>
  <si>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</si>
  <si>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</si>
  <si>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</si>
  <si>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</si>
  <si>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</si>
  <si>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</si>
  <si>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</si>
  <si>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</si>
  <si>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</si>
  <si>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</si>
  <si>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</si>
  <si>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</si>
  <si>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</si>
  <si>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</si>
  <si>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</si>
  <si>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</si>
  <si>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</si>
  <si>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</si>
  <si>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</si>
  <si>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</si>
  <si>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</si>
  <si>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</si>
  <si>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</si>
  <si>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</si>
  <si>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</si>
  <si>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</si>
  <si>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</si>
  <si>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</si>
  <si>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</si>
  <si>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</si>
  <si>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</si>
  <si>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</si>
  <si>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</si>
  <si>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</si>
  <si>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</si>
  <si>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</si>
  <si>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</si>
  <si>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</si>
  <si>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</si>
  <si>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</si>
  <si>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</si>
  <si>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</si>
  <si>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</si>
  <si>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</si>
  <si>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</si>
  <si>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</si>
  <si>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</si>
  <si>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</si>
  <si>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</si>
  <si>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</si>
  <si>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</si>
  <si>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</si>
  <si>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</si>
  <si>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</si>
  <si>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</si>
  <si>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</si>
  <si>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</si>
  <si>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</si>
  <si>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</si>
  <si>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</si>
  <si>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</si>
  <si>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</si>
  <si>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</si>
  <si>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</si>
  <si>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</si>
  <si>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</si>
  <si>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</si>
  <si>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</si>
  <si>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</si>
  <si>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</si>
  <si>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</si>
  <si>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</si>
  <si>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</si>
  <si>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</si>
  <si>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</si>
  <si>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</si>
  <si>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</si>
  <si>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</si>
  <si>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</si>
  <si>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</si>
  <si>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</si>
  <si>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</si>
  <si>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</si>
  <si>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</si>
  <si>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</si>
  <si>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</si>
  <si>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</si>
  <si>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</si>
  <si>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</si>
  <si>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</si>
  <si>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</si>
  <si>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</si>
  <si>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</si>
  <si>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</si>
  <si>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</si>
  <si>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</si>
  <si>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</si>
  <si>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</si>
  <si>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</si>
  <si>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</si>
  <si>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</si>
  <si>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</si>
  <si>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</si>
  <si>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</si>
  <si>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</si>
  <si>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</si>
  <si>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</si>
  <si>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</si>
  <si>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</si>
  <si>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</si>
  <si>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</si>
  <si>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</si>
  <si>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</si>
  <si>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</si>
  <si>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</si>
  <si>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</si>
  <si>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</si>
  <si>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</si>
  <si>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</si>
  <si>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</si>
  <si>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</si>
  <si>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</si>
  <si>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</si>
  <si>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</si>
  <si>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</si>
  <si>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</si>
  <si>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</si>
  <si>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</si>
  <si>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</si>
  <si>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</si>
  <si>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</si>
  <si>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</si>
  <si>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</si>
  <si>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</si>
  <si>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</si>
  <si>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</si>
  <si>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</si>
  <si>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</si>
  <si>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</si>
  <si>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</si>
  <si>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</si>
  <si>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</si>
  <si>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</si>
  <si>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</si>
  <si>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</si>
  <si>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</si>
  <si>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</si>
  <si>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</si>
  <si>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</si>
  <si>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</si>
  <si>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</si>
  <si>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</si>
  <si>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</si>
  <si>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</si>
  <si>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</si>
  <si>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</si>
  <si>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</si>
  <si>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</si>
  <si>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</si>
  <si>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</si>
  <si>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</si>
  <si>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</si>
  <si>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</si>
  <si>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</si>
  <si>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</si>
  <si>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</si>
  <si>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</si>
  <si>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</si>
  <si>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</si>
  <si>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</si>
  <si>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</si>
  <si>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</si>
  <si>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</si>
  <si>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</si>
  <si>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</si>
  <si>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</si>
  <si>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</si>
  <si>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</si>
  <si>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</si>
  <si>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</si>
  <si>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</si>
  <si>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</si>
  <si>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</si>
  <si>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</si>
  <si>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</si>
  <si>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</si>
  <si>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</si>
  <si>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</si>
  <si>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</si>
  <si>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</si>
  <si>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</si>
  <si>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</si>
  <si>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</si>
  <si>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</si>
  <si>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</si>
  <si>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</si>
  <si>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</si>
  <si>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</si>
  <si>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</si>
  <si>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</si>
  <si>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</si>
  <si>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</si>
  <si>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</si>
  <si>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</si>
  <si>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</si>
  <si>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</si>
  <si>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</si>
  <si>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</si>
  <si>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</si>
  <si>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</si>
  <si>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</si>
  <si>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</si>
  <si>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</si>
  <si>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</si>
  <si>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</si>
  <si>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</si>
  <si>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</si>
  <si>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</si>
  <si>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</si>
  <si>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</si>
  <si>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</si>
  <si>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</si>
  <si>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</si>
  <si>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</si>
  <si>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</si>
  <si>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</si>
  <si>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</si>
  <si>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</si>
  <si>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</si>
  <si>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</si>
  <si>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</si>
  <si>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</si>
  <si>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</si>
  <si>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</si>
  <si>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</si>
  <si>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</si>
  <si>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</si>
  <si>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</si>
  <si>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</si>
  <si>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</si>
  <si>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</si>
  <si>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</si>
  <si>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</si>
  <si>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</si>
  <si>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</si>
  <si>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</si>
  <si>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</si>
  <si>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</si>
  <si>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</si>
  <si>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</si>
  <si>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</si>
  <si>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</si>
  <si>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</si>
  <si>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</si>
  <si>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</si>
  <si>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</si>
  <si>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</si>
  <si>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</si>
  <si>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</si>
  <si>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</si>
  <si>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</si>
  <si>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</si>
  <si>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</si>
  <si>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</si>
  <si>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</si>
  <si>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</si>
  <si>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</si>
  <si>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</si>
  <si>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</si>
  <si>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</si>
  <si>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</si>
  <si>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</si>
  <si>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</si>
  <si>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</si>
  <si>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</si>
  <si>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</si>
  <si>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</si>
  <si>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</si>
  <si>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</si>
  <si>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</si>
  <si>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</si>
  <si>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</si>
  <si>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</si>
  <si>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</si>
  <si>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</si>
  <si>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</si>
  <si>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</si>
  <si>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</si>
  <si>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</si>
  <si>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</si>
  <si>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</si>
  <si>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</si>
  <si>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</si>
  <si>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</si>
  <si>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</si>
  <si>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</si>
  <si>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</si>
  <si>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</si>
  <si>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</si>
  <si>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</si>
  <si>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</si>
  <si>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</si>
  <si>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</si>
  <si>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</si>
  <si>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</si>
  <si>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</si>
  <si>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</si>
  <si>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</si>
  <si>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</si>
  <si>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</si>
  <si>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</si>
  <si>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</si>
  <si>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</si>
  <si>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</si>
  <si>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</si>
  <si>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</si>
  <si>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</si>
  <si>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</si>
  <si>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</si>
  <si>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</si>
  <si>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</si>
  <si>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</si>
  <si>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</si>
  <si>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</si>
  <si>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</si>
  <si>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</si>
  <si>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</si>
  <si>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</si>
  <si>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</si>
  <si>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</si>
  <si>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</si>
  <si>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</si>
  <si>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</si>
  <si>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</si>
  <si>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</si>
  <si>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</si>
  <si>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</si>
  <si>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</si>
  <si>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</si>
  <si>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</si>
  <si>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</si>
  <si>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</si>
  <si>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</si>
  <si>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</si>
  <si>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</si>
  <si>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</si>
  <si>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</si>
  <si>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</si>
  <si>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</si>
  <si>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</si>
  <si>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</si>
  <si>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</si>
  <si>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</si>
  <si>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</si>
  <si>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</si>
  <si>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</si>
  <si>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</si>
  <si>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</si>
  <si>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</si>
  <si>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</si>
  <si>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</si>
  <si>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</si>
  <si>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</si>
  <si>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</si>
  <si>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</si>
  <si>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</si>
  <si>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</si>
  <si>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</si>
  <si>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</si>
  <si>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</si>
  <si>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</si>
  <si>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</si>
  <si>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</si>
  <si>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</si>
  <si>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</si>
  <si>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</si>
  <si>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</si>
  <si>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</si>
  <si>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</si>
  <si>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</si>
  <si>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</si>
  <si>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</si>
  <si>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</si>
  <si>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</si>
  <si>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</si>
  <si>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</si>
  <si>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</si>
  <si>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</si>
  <si>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</si>
  <si>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</si>
  <si>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</si>
  <si>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</si>
  <si>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</si>
  <si>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</si>
  <si>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</si>
  <si>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</si>
  <si>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</si>
  <si>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</si>
  <si>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</si>
  <si>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</si>
  <si>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</si>
  <si>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</si>
  <si>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</si>
  <si>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</si>
  <si>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</si>
  <si>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</si>
  <si>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</si>
  <si>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</si>
  <si>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</si>
  <si>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</si>
  <si>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</si>
  <si>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</si>
  <si>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</si>
  <si>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</si>
  <si>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</si>
  <si>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</si>
  <si>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</si>
  <si>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</si>
  <si>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</si>
  <si>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</si>
  <si>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</si>
  <si>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</si>
  <si>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</si>
  <si>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</si>
  <si>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</si>
  <si>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</si>
  <si>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</si>
  <si>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</si>
  <si>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</si>
  <si>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</si>
  <si>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</si>
  <si>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</si>
  <si>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</si>
  <si>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</si>
  <si>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</si>
  <si>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</si>
  <si>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</si>
  <si>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</si>
  <si>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</si>
  <si>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</si>
  <si>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</si>
  <si>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</si>
  <si>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</si>
  <si>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</si>
  <si>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</si>
  <si>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</si>
  <si>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</si>
  <si>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</si>
  <si>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</si>
  <si>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</si>
  <si>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</si>
  <si>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</si>
  <si>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</si>
  <si>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</si>
  <si>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</si>
  <si>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</si>
  <si>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</si>
  <si>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</si>
  <si>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</si>
  <si>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</si>
  <si>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</si>
  <si>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</si>
  <si>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</si>
  <si>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</si>
  <si>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</si>
  <si>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</si>
  <si>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</si>
  <si>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</si>
  <si>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</si>
  <si>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</si>
  <si>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</si>
  <si>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</si>
  <si>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</si>
  <si>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</si>
  <si>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</si>
  <si>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</si>
  <si>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</si>
  <si>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</si>
  <si>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</si>
  <si>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</si>
  <si>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</si>
  <si>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</si>
  <si>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</si>
  <si>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</si>
  <si>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</si>
  <si>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</si>
  <si>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</si>
  <si>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</si>
  <si>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</si>
  <si>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</si>
  <si>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</si>
  <si>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</si>
  <si>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</si>
  <si>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</si>
  <si>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</si>
  <si>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</si>
  <si>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</si>
  <si>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</si>
  <si>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</si>
  <si>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</si>
  <si>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</si>
  <si>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</si>
  <si>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</si>
  <si>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</si>
  <si>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</si>
  <si>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</si>
  <si>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</si>
  <si>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</si>
  <si>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</si>
  <si>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</si>
  <si>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</si>
  <si>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</si>
  <si>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</si>
  <si>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</si>
  <si>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</si>
  <si>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</si>
  <si>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</si>
  <si>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</si>
  <si>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</si>
  <si>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</si>
  <si>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</si>
  <si>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</si>
  <si>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</si>
  <si>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</si>
  <si>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</si>
  <si>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</si>
  <si>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</si>
  <si>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</si>
  <si>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</si>
  <si>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</si>
  <si>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</si>
  <si>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</si>
  <si>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</si>
  <si>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</si>
  <si>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</si>
  <si>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</si>
  <si>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</si>
  <si>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</si>
  <si>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</si>
  <si>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</si>
  <si>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</si>
  <si>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</si>
  <si>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</si>
  <si>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</si>
  <si>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</si>
  <si>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</si>
  <si>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</si>
  <si>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</si>
  <si>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</si>
  <si>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</si>
  <si>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</si>
  <si>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</si>
  <si>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</si>
  <si>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</si>
  <si>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</si>
  <si>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</si>
  <si>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</si>
  <si>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</si>
  <si>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</si>
  <si>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</si>
  <si>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</si>
  <si>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</si>
  <si>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</si>
  <si>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</si>
  <si>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</si>
  <si>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</si>
  <si>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</si>
  <si>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</si>
  <si>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</si>
  <si>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</si>
  <si>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</si>
  <si>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</si>
  <si>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</si>
  <si>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</si>
  <si>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</si>
  <si>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</si>
  <si>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</si>
  <si>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</si>
  <si>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</si>
  <si>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</si>
  <si>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</si>
  <si>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</si>
  <si>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</si>
  <si>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</si>
  <si>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</si>
  <si>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</si>
  <si>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</si>
  <si>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</si>
  <si>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</si>
  <si>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</si>
  <si>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</si>
  <si>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</si>
  <si>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</si>
  <si>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</si>
  <si>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</si>
  <si>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</si>
  <si>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</si>
  <si>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</si>
  <si>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</si>
  <si>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</si>
  <si>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</si>
  <si>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</si>
  <si>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</si>
  <si>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</si>
  <si>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</si>
  <si>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</si>
  <si>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</si>
  <si>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</si>
  <si>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</si>
  <si>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</si>
  <si>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</si>
  <si>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</si>
  <si>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</si>
  <si>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</si>
  <si>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</si>
  <si>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</si>
  <si>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</si>
  <si>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</si>
  <si>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</si>
  <si>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</si>
  <si>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</si>
  <si>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</si>
  <si>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</si>
  <si>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</si>
  <si>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</si>
  <si>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</si>
  <si>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</si>
  <si>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</si>
  <si>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</si>
  <si>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</si>
  <si>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</si>
  <si>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</si>
  <si>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</si>
  <si>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</si>
  <si>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</si>
  <si>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</si>
  <si>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</si>
  <si>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</si>
  <si>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</si>
  <si>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</si>
  <si>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</si>
  <si>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</si>
  <si>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</si>
  <si>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</si>
  <si>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</si>
  <si>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</si>
  <si>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</si>
  <si>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</si>
  <si>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</si>
  <si>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</si>
  <si>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</si>
  <si>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</si>
  <si>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</si>
  <si>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</si>
  <si>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</si>
  <si>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</si>
  <si>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</si>
  <si>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</si>
  <si>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</si>
  <si>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</si>
  <si>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</si>
  <si>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</si>
  <si>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</si>
  <si>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</si>
  <si>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</si>
  <si>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</si>
  <si>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</si>
  <si>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</si>
  <si>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</si>
  <si>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</si>
  <si>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</si>
  <si>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</si>
  <si>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</si>
  <si>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</si>
  <si>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</si>
  <si>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</si>
  <si>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</si>
  <si>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</si>
  <si>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</si>
  <si>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</si>
  <si>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</si>
  <si>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</si>
  <si>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</si>
  <si>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</si>
  <si>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</si>
  <si>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</si>
  <si>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</si>
  <si>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</si>
  <si>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</si>
  <si>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</si>
  <si>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</si>
  <si>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</si>
  <si>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</si>
  <si>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</si>
  <si>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</si>
  <si>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</si>
  <si>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</si>
  <si>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</si>
  <si>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</si>
  <si>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</si>
  <si>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</si>
  <si>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</si>
  <si>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</si>
  <si>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</si>
  <si>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</si>
  <si>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</si>
  <si>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</si>
  <si>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</si>
  <si>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</si>
  <si>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</si>
  <si>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</si>
  <si>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</si>
  <si>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</si>
  <si>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</si>
  <si>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</si>
  <si>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</si>
  <si>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</si>
  <si>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</si>
  <si>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</si>
  <si>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</si>
  <si>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</si>
  <si>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</si>
  <si>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</si>
  <si>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</si>
  <si>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</si>
  <si>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</si>
  <si>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</si>
  <si>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</si>
  <si>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</si>
  <si>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</si>
  <si>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</si>
  <si>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</si>
  <si>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</si>
  <si>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</si>
  <si>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</si>
  <si>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</si>
  <si>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</si>
  <si>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</si>
  <si>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</si>
  <si>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</si>
  <si>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</si>
  <si>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</si>
  <si>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</si>
  <si>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</si>
  <si>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</si>
  <si>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</si>
  <si>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</si>
  <si>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</si>
  <si>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</si>
  <si>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</si>
  <si>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</si>
  <si>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</si>
  <si>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</si>
  <si>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</si>
  <si>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</si>
  <si>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</si>
  <si>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</si>
  <si>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</si>
  <si>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</si>
  <si>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</si>
  <si>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</si>
  <si>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</si>
  <si>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</si>
  <si>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</si>
  <si>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</si>
  <si>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</si>
  <si>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</si>
  <si>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</si>
  <si>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</si>
  <si>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</si>
  <si>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</si>
  <si>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</si>
  <si>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</si>
  <si>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</si>
  <si>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</si>
  <si>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</si>
  <si>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</si>
  <si>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</si>
  <si>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</si>
  <si>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</si>
  <si>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</si>
  <si>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</si>
  <si>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</si>
  <si>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</si>
  <si>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</si>
  <si>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</si>
  <si>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</si>
  <si>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</si>
  <si>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</si>
  <si>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</si>
  <si>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</si>
  <si>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</si>
  <si>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</si>
  <si>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</si>
  <si>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</si>
  <si>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</si>
  <si>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</si>
  <si>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</si>
  <si>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</si>
  <si>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</si>
  <si>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</si>
  <si>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</si>
  <si>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</si>
  <si>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</si>
  <si>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</si>
  <si>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</si>
  <si>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</si>
  <si>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</si>
  <si>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</si>
  <si>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</si>
  <si>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</si>
  <si>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</si>
  <si>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</si>
  <si>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</si>
  <si>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</si>
  <si>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</si>
  <si>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</si>
  <si>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</si>
  <si>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</si>
  <si>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</si>
  <si>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</si>
  <si>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</si>
  <si>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</si>
  <si>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</si>
  <si>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</si>
  <si>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</si>
  <si>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</si>
  <si>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</si>
  <si>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</si>
  <si>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</si>
  <si>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</si>
  <si>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</si>
  <si>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</si>
  <si>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</si>
  <si>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</si>
  <si>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</si>
  <si>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</si>
  <si>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</si>
  <si>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</si>
  <si>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</si>
  <si>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</si>
  <si>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</si>
  <si>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</si>
  <si>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</si>
  <si>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</si>
  <si>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</si>
  <si>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</si>
  <si>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</si>
  <si>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</si>
  <si>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</si>
  <si>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</si>
  <si>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</si>
  <si>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</si>
  <si>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</si>
  <si>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</si>
  <si>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</si>
  <si>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</si>
  <si>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</si>
  <si>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</si>
  <si>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</si>
  <si>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</si>
  <si>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</si>
  <si>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</si>
  <si>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</si>
  <si>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</si>
  <si>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</si>
  <si>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</si>
  <si>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</si>
  <si>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</si>
  <si>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</si>
  <si>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</si>
  <si>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</si>
  <si>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</si>
  <si>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</si>
  <si>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</si>
  <si>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</si>
  <si>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</si>
  <si>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</si>
  <si>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</si>
  <si>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</si>
  <si>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</si>
  <si>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</si>
  <si>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</si>
  <si>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</si>
  <si>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</si>
  <si>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</si>
  <si>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</si>
  <si>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</si>
  <si>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</si>
  <si>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</si>
  <si>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</si>
  <si>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</si>
  <si>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</si>
  <si>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</si>
  <si>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</si>
  <si>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</si>
  <si>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</si>
  <si>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</si>
  <si>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</si>
  <si>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</si>
  <si>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</si>
  <si>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</si>
  <si>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</si>
  <si>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</si>
  <si>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</si>
  <si>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</si>
  <si>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</si>
  <si>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</si>
  <si>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</si>
  <si>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</si>
  <si>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</si>
  <si>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</si>
  <si>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</si>
  <si>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</si>
  <si>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</si>
  <si>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</si>
  <si>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</si>
  <si>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</si>
  <si>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</si>
  <si>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</si>
  <si>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</si>
  <si>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</si>
  <si>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</si>
  <si>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</si>
  <si>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</si>
  <si>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</si>
  <si>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</si>
  <si>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</si>
  <si>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</si>
  <si>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</si>
  <si>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</si>
  <si>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</si>
  <si>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</si>
  <si>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</si>
  <si>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</si>
  <si>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</si>
  <si>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</si>
  <si>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</si>
  <si>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</si>
  <si>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</si>
  <si>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</si>
  <si>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</si>
  <si>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</si>
  <si>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</si>
  <si>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</si>
  <si>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</si>
  <si>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</si>
  <si>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</si>
  <si>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</si>
  <si>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</si>
  <si>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</si>
  <si>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</si>
  <si>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</si>
  <si>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</si>
  <si>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</si>
  <si>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</si>
  <si>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</si>
  <si>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</si>
  <si>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</si>
  <si>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</si>
  <si>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</si>
  <si>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</si>
  <si>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</si>
  <si>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</si>
  <si>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</si>
  <si>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</si>
  <si>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</si>
  <si>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</si>
  <si>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</si>
  <si>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</si>
  <si>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</si>
  <si>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</si>
  <si>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</si>
  <si>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</si>
  <si>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</si>
  <si>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</si>
  <si>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</si>
  <si>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</si>
  <si>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</si>
  <si>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</si>
  <si>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</si>
  <si>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</si>
  <si>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</si>
  <si>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</si>
  <si>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</si>
  <si>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</si>
  <si>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</si>
  <si>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</si>
  <si>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</si>
  <si>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</si>
  <si>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</si>
  <si>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</si>
  <si>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</si>
  <si>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</si>
  <si>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</si>
  <si>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</si>
  <si>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</si>
  <si>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</si>
  <si>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</si>
  <si>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</si>
  <si>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</si>
  <si>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</si>
  <si>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</si>
  <si>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</si>
  <si>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</si>
  <si>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</si>
  <si>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</si>
  <si>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</si>
  <si>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</si>
  <si>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</si>
  <si>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</si>
  <si>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</si>
  <si>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</si>
  <si>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</si>
  <si>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</si>
  <si>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</si>
  <si>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</si>
  <si>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</si>
  <si>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</si>
  <si>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</si>
  <si>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</si>
  <si>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</si>
  <si>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</si>
  <si>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</si>
  <si>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</si>
  <si>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</si>
  <si>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</si>
  <si>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</si>
  <si>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</si>
  <si>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</si>
  <si>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</si>
  <si>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</si>
  <si>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</si>
  <si>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</si>
  <si>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</si>
  <si>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</si>
  <si>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</si>
  <si>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</si>
  <si>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</si>
  <si>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</si>
  <si>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</si>
  <si>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</si>
  <si>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</si>
  <si>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</si>
  <si>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</si>
  <si>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</si>
  <si>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</si>
  <si>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</si>
  <si>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</si>
  <si>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</si>
  <si>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</si>
  <si>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</si>
  <si>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</si>
  <si>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</si>
  <si>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</si>
  <si>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</si>
  <si>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</si>
  <si>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</si>
  <si>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</si>
  <si>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</si>
  <si>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</si>
  <si>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</si>
  <si>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</si>
  <si>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</si>
  <si>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</si>
  <si>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</si>
  <si>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</si>
  <si>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</si>
  <si>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</si>
  <si>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</si>
  <si>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</si>
  <si>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</si>
  <si>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</si>
  <si>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</si>
  <si>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</si>
  <si>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</si>
  <si>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</si>
  <si>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</si>
  <si>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</si>
  <si>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</si>
  <si>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</si>
  <si>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</si>
  <si>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</si>
  <si>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</si>
  <si>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</si>
  <si>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</si>
  <si>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</si>
  <si>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</si>
  <si>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</si>
  <si>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</si>
  <si>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</si>
  <si>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</si>
  <si>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</si>
  <si>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</si>
  <si>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</si>
  <si>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</si>
  <si>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</si>
  <si>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</si>
  <si>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</si>
  <si>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</si>
  <si>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</si>
  <si>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</si>
  <si>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</si>
  <si>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</si>
  <si>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</si>
  <si>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</si>
  <si>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</si>
  <si>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</si>
  <si>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</si>
  <si>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</si>
  <si>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</si>
  <si>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</si>
  <si>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</si>
  <si>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</si>
  <si>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</si>
  <si>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</si>
  <si>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</si>
  <si>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</si>
  <si>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</si>
  <si>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</si>
  <si>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</si>
  <si>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</si>
  <si>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</si>
  <si>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</si>
  <si>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</si>
  <si>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</si>
  <si>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</si>
  <si>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</si>
  <si>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</si>
  <si>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</si>
  <si>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</si>
  <si>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</si>
  <si>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</si>
  <si>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</si>
  <si>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</si>
  <si>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</si>
  <si>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</si>
  <si>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</si>
  <si>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</si>
  <si>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</si>
  <si>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</si>
  <si>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</si>
  <si>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</si>
  <si>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</si>
  <si>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</si>
  <si>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</si>
  <si>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</si>
  <si>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</si>
  <si>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</si>
  <si>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</si>
  <si>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</si>
  <si>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</si>
  <si>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</si>
  <si>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</si>
  <si>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</si>
  <si>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</si>
  <si>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</si>
  <si>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</si>
  <si>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</si>
  <si>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</si>
  <si>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</si>
  <si>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</si>
  <si>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</si>
  <si>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</si>
  <si>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</si>
  <si>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</si>
  <si>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</si>
  <si>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</si>
  <si>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</si>
  <si>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</si>
  <si>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</si>
  <si>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</si>
  <si>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</si>
  <si>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</si>
  <si>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</si>
  <si>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</si>
  <si>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</si>
  <si>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</si>
  <si>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</si>
  <si>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</si>
  <si>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</si>
  <si>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</si>
  <si>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</si>
  <si>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</si>
  <si>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</si>
  <si>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</si>
  <si>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</si>
  <si>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</si>
  <si>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</si>
  <si>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</si>
  <si>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</si>
  <si>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</si>
  <si>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</si>
  <si>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</si>
  <si>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</si>
  <si>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</si>
  <si>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</si>
  <si>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</si>
  <si>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</si>
  <si>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</si>
  <si>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</si>
  <si>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</si>
  <si>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</si>
  <si>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</si>
  <si>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</si>
  <si>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</si>
  <si>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</si>
  <si>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</si>
  <si>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</si>
  <si>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</si>
  <si>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</si>
  <si>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</si>
  <si>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</si>
  <si>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</si>
  <si>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</si>
  <si>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</si>
  <si>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</si>
  <si>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</si>
  <si>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</si>
  <si>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</si>
  <si>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</si>
  <si>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</si>
  <si>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</si>
  <si>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</si>
  <si>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</si>
  <si>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</si>
  <si>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</si>
  <si>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</si>
  <si>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</si>
  <si>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</si>
  <si>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</si>
  <si>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</si>
  <si>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</si>
  <si>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</si>
  <si>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</si>
  <si>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</si>
  <si>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</si>
  <si>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</si>
  <si>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</si>
  <si>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</si>
  <si>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</si>
  <si>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</si>
  <si>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</si>
  <si>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</si>
  <si>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</si>
  <si>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</si>
  <si>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</si>
  <si>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</si>
  <si>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</si>
  <si>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</si>
  <si>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</si>
  <si>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</si>
  <si>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</si>
  <si>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</si>
  <si>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</si>
  <si>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</si>
  <si>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</si>
  <si>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</si>
  <si>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</si>
  <si>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</si>
  <si>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</si>
  <si>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</si>
  <si>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</si>
  <si>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</si>
  <si>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</si>
  <si>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</si>
  <si>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</si>
  <si>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</si>
  <si>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</si>
  <si>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</si>
  <si>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</si>
  <si>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</si>
  <si>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</si>
  <si>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</si>
  <si>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</si>
  <si>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</si>
  <si>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</si>
  <si>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</si>
  <si>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</si>
  <si>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</si>
  <si>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</si>
  <si>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</si>
  <si>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</si>
  <si>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</si>
  <si>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</si>
  <si>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</si>
  <si>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</si>
  <si>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</si>
  <si>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</si>
  <si>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</si>
  <si>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</si>
  <si>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</si>
  <si>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</si>
  <si>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</si>
  <si>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</si>
  <si>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</si>
  <si>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</si>
  <si>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</si>
  <si>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</si>
  <si>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</si>
  <si>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</si>
  <si>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</si>
  <si>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</si>
  <si>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</si>
  <si>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</si>
  <si>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</si>
  <si>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</si>
  <si>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</si>
  <si>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</si>
  <si>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</si>
  <si>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</si>
  <si>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</si>
  <si>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</si>
  <si>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</si>
  <si>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</si>
  <si>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</si>
  <si>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</si>
  <si>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</si>
  <si>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</si>
  <si>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</si>
  <si>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</si>
  <si>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</si>
  <si>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</si>
  <si>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</si>
  <si>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</si>
  <si>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</si>
  <si>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</si>
  <si>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</si>
  <si>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</si>
  <si>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</si>
  <si>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</si>
  <si>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</si>
  <si>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</si>
  <si>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</si>
  <si>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</si>
  <si>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</si>
  <si>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</si>
  <si>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</si>
  <si>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</si>
  <si>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</si>
  <si>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</si>
  <si>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</si>
  <si>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</si>
  <si>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</si>
  <si>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</si>
  <si>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</si>
  <si>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</si>
  <si>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</si>
  <si>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</si>
  <si>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</si>
  <si>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</si>
  <si>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</si>
  <si>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</si>
  <si>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</si>
  <si>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</si>
  <si>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</si>
  <si>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</si>
  <si>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</si>
  <si>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</si>
  <si>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</si>
  <si>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</si>
  <si>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</si>
  <si>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</si>
  <si>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</si>
  <si>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</si>
  <si>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</si>
  <si>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</si>
  <si>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</si>
  <si>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</si>
  <si>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</si>
  <si>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</si>
  <si>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</si>
  <si>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</si>
  <si>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</si>
  <si>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</si>
  <si>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</si>
  <si>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</si>
  <si>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</si>
  <si>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</si>
  <si>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</si>
  <si>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</si>
  <si>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</si>
  <si>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</si>
  <si>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</si>
  <si>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</si>
  <si>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</si>
  <si>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</si>
  <si>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</si>
  <si>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</si>
  <si>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</si>
  <si>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</si>
  <si>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</si>
  <si>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</si>
  <si>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</si>
  <si>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</si>
  <si>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</si>
  <si>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</si>
  <si>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</si>
  <si>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</si>
  <si>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</si>
  <si>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</si>
  <si>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</si>
  <si>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</si>
  <si>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</si>
  <si>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</si>
  <si>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</si>
  <si>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</si>
  <si>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</si>
  <si>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</si>
  <si>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</si>
  <si>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</si>
  <si>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</si>
  <si>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</si>
  <si>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</si>
  <si>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</si>
  <si>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</si>
  <si>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</si>
  <si>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</si>
  <si>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</si>
  <si>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</si>
  <si>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</si>
  <si>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</si>
  <si>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</si>
  <si>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</si>
  <si>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</si>
  <si>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</si>
  <si>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</si>
  <si>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</si>
  <si>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</si>
  <si>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</si>
  <si>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</si>
  <si>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</si>
  <si>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</si>
  <si>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</si>
  <si>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</si>
  <si>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</si>
  <si>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</si>
  <si>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</si>
  <si>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</si>
  <si>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</si>
  <si>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</si>
  <si>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</si>
  <si>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</si>
  <si>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</si>
  <si>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</si>
  <si>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</si>
  <si>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</si>
  <si>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</si>
  <si>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</si>
  <si>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</si>
  <si>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</si>
  <si>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</si>
  <si>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</si>
  <si>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</si>
  <si>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</si>
  <si>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</si>
  <si>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</si>
  <si>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</si>
  <si>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</si>
  <si>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</si>
  <si>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</si>
  <si>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</si>
  <si>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</si>
  <si>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</si>
  <si>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</si>
  <si>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</si>
  <si>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</si>
  <si>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</si>
  <si>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</si>
  <si>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</si>
  <si>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</si>
  <si>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</si>
  <si>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</si>
  <si>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</si>
  <si>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</si>
  <si>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</si>
  <si>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</si>
  <si>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</si>
  <si>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</si>
  <si>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</si>
  <si>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</si>
  <si>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</si>
  <si>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</si>
  <si>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</si>
  <si>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</si>
  <si>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</si>
  <si>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</si>
  <si>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</si>
  <si>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</si>
  <si>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</si>
  <si>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</si>
  <si>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</si>
  <si>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</si>
  <si>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</si>
  <si>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</si>
  <si>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</si>
  <si>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</si>
  <si>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</si>
  <si>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</si>
  <si>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</si>
  <si>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</si>
  <si>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</si>
  <si>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</si>
  <si>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</si>
  <si>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</si>
  <si>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</si>
  <si>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</si>
  <si>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</si>
  <si>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</si>
  <si>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</si>
  <si>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</si>
  <si>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</si>
  <si>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</si>
  <si>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</si>
  <si>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</si>
  <si>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</si>
  <si>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</si>
  <si>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</si>
  <si>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</si>
  <si>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</si>
  <si>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</si>
  <si>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</si>
  <si>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</si>
  <si>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</si>
  <si>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</si>
  <si>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</si>
  <si>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</si>
  <si>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</si>
  <si>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</si>
  <si>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</si>
  <si>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</si>
  <si>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</si>
  <si>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</si>
  <si>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</si>
  <si>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</si>
  <si>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</si>
  <si>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</si>
  <si>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</si>
  <si>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</si>
  <si>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</si>
  <si>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</si>
  <si>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</si>
  <si>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</si>
  <si>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</si>
  <si>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</si>
  <si>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</si>
  <si>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</si>
  <si>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</si>
  <si>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</si>
  <si>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</si>
  <si>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</si>
  <si>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</si>
  <si>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</si>
  <si>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</si>
  <si>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</si>
  <si>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</si>
  <si>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</si>
  <si>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</si>
  <si>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</si>
  <si>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</si>
  <si>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</si>
  <si>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</si>
  <si>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</si>
  <si>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</si>
  <si>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</si>
  <si>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</si>
  <si>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</si>
  <si>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</si>
  <si>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</si>
  <si>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</si>
  <si>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</si>
  <si>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</si>
  <si>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</si>
  <si>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</si>
  <si>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</si>
  <si>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</si>
  <si>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</si>
  <si>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</si>
  <si>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</si>
  <si>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</si>
  <si>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</si>
  <si>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</si>
  <si>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</si>
  <si>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</si>
  <si>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</si>
  <si>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</si>
  <si>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</si>
  <si>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</si>
  <si>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</si>
  <si>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</si>
  <si>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</si>
  <si>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</si>
  <si>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</si>
  <si>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</si>
  <si>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</si>
  <si>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</si>
  <si>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</si>
  <si>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</si>
  <si>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</si>
  <si>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</si>
  <si>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</si>
  <si>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</si>
  <si>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</si>
  <si>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</si>
  <si>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</si>
  <si>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</si>
  <si>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</si>
  <si>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</si>
  <si>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</si>
  <si>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</si>
  <si>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</si>
  <si>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</si>
  <si>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</si>
  <si>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</si>
  <si>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</si>
  <si>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</si>
  <si>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</si>
  <si>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</si>
  <si>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</si>
  <si>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</si>
  <si>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</si>
  <si>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</si>
  <si>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</si>
  <si>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</si>
  <si>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</si>
  <si>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</si>
  <si>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</si>
  <si>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</si>
  <si>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</si>
  <si>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</si>
  <si>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</si>
  <si>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</si>
  <si>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</si>
  <si>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</si>
  <si>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</si>
  <si>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</si>
  <si>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</si>
  <si>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</si>
  <si>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</si>
  <si>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</si>
  <si>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</si>
  <si>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</si>
  <si>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</si>
  <si>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</si>
  <si>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</si>
  <si>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</si>
  <si>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</si>
  <si>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</si>
  <si>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</si>
  <si>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</si>
  <si>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</si>
  <si>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</si>
  <si>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</si>
  <si>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</si>
  <si>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</si>
  <si>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</si>
  <si>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</si>
  <si>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</si>
  <si>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</si>
  <si>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</si>
  <si>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</si>
  <si>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</si>
  <si>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</si>
  <si>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</si>
  <si>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</si>
  <si>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</si>
  <si>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</si>
  <si>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</si>
  <si>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</si>
  <si>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</si>
  <si>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</si>
  <si>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</si>
  <si>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</si>
  <si>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</si>
  <si>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</si>
  <si>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</si>
  <si>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</si>
  <si>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</si>
  <si>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</si>
  <si>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</si>
  <si>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</si>
  <si>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</si>
  <si>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</si>
  <si>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</si>
  <si>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</si>
  <si>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</si>
  <si>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</si>
  <si>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</si>
  <si>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</si>
  <si>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</si>
  <si>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</si>
  <si>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</si>
  <si>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</si>
  <si>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</si>
  <si>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</si>
  <si>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</si>
  <si>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</si>
  <si>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</si>
  <si>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</si>
  <si>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</si>
  <si>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</si>
  <si>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</si>
  <si>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</si>
  <si>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</si>
  <si>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</si>
  <si>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</si>
  <si>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</si>
  <si>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</si>
  <si>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</si>
  <si>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</si>
  <si>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</si>
  <si>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</si>
  <si>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</si>
  <si>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</si>
  <si>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</si>
  <si>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</si>
  <si>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</si>
  <si>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</si>
  <si>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</si>
  <si>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</si>
  <si>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</si>
  <si>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</si>
  <si>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</si>
  <si>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</si>
  <si>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</si>
  <si>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</si>
  <si>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</si>
  <si>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</si>
  <si>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</si>
  <si>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</si>
  <si>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</si>
  <si>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</si>
  <si>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</si>
  <si>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</si>
  <si>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</si>
  <si>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</si>
  <si>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</si>
  <si>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</si>
  <si>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</si>
  <si>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</si>
  <si>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</si>
  <si>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</si>
  <si>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</si>
  <si>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</si>
  <si>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</si>
  <si>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</si>
  <si>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</si>
  <si>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</si>
  <si>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</si>
  <si>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</si>
  <si>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</si>
  <si>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</si>
  <si>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</si>
  <si>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</si>
  <si>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</si>
  <si>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</si>
  <si>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</si>
  <si>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</si>
  <si>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</si>
  <si>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</si>
  <si>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</si>
  <si>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</si>
  <si>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</si>
  <si>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</si>
  <si>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</si>
  <si>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</si>
  <si>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</si>
  <si>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</si>
  <si>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</si>
  <si>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</si>
  <si>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</si>
  <si>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</si>
  <si>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</si>
  <si>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</si>
  <si>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</si>
  <si>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</si>
  <si>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</si>
  <si>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</si>
  <si>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</si>
  <si>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</si>
  <si>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</si>
  <si>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</si>
  <si>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</si>
  <si>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</si>
  <si>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</si>
  <si>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</si>
  <si>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</si>
  <si>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</si>
  <si>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</si>
  <si>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</si>
  <si>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</si>
  <si>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</si>
  <si>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</si>
  <si>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</si>
  <si>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</si>
  <si>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</si>
  <si>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</si>
  <si>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</si>
  <si>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</si>
  <si>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</si>
  <si>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</si>
  <si>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</si>
  <si>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</si>
  <si>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</si>
  <si>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</si>
  <si>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</si>
  <si>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</si>
  <si>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</si>
  <si>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</si>
  <si>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</si>
  <si>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</si>
  <si>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</si>
  <si>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</si>
  <si>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</si>
  <si>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</si>
  <si>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</si>
  <si>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</si>
  <si>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</si>
  <si>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</si>
  <si>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</si>
  <si>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</si>
  <si>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</si>
  <si>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</si>
  <si>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</si>
  <si>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</si>
  <si>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</si>
  <si>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</si>
  <si>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</si>
  <si>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</si>
  <si>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</si>
  <si>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</si>
  <si>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</si>
  <si>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</si>
  <si>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</si>
  <si>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</si>
  <si>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</si>
  <si>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</si>
  <si>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</si>
  <si>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</si>
  <si>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</si>
  <si>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</si>
  <si>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</si>
  <si>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</si>
  <si>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</si>
  <si>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</si>
  <si>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</si>
  <si>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</si>
  <si>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</si>
  <si>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</si>
  <si>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</si>
  <si>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</si>
  <si>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</si>
  <si>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</si>
  <si>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</si>
  <si>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</si>
  <si>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</si>
  <si>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</si>
  <si>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</si>
  <si>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</si>
  <si>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</si>
  <si>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</si>
  <si>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</si>
  <si>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</si>
  <si>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</si>
  <si>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</si>
  <si>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</si>
  <si>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</si>
  <si>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</si>
  <si>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</si>
  <si>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</si>
  <si>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</si>
  <si>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</si>
  <si>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</si>
  <si>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</si>
  <si>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</si>
  <si>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</si>
  <si>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</si>
  <si>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</si>
  <si>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</si>
  <si>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</si>
  <si>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</si>
  <si>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</si>
  <si>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</si>
  <si>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</si>
  <si>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</si>
  <si>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</si>
  <si>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</si>
  <si>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</si>
  <si>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</si>
  <si>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</si>
  <si>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</si>
  <si>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</si>
  <si>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</si>
  <si>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</si>
  <si>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</si>
  <si>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</si>
  <si>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</si>
  <si>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</si>
  <si>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</si>
  <si>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</si>
  <si>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</si>
  <si>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</si>
  <si>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</si>
  <si>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</si>
  <si>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</si>
  <si>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</si>
  <si>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</si>
  <si>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</si>
  <si>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</si>
  <si>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</si>
  <si>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</si>
  <si>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</si>
  <si>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</si>
  <si>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</si>
  <si>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</si>
  <si>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</si>
  <si>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</si>
  <si>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</si>
  <si>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</si>
  <si>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</si>
  <si>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</si>
  <si>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</si>
  <si>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</si>
  <si>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</si>
  <si>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</si>
  <si>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</si>
  <si>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</si>
  <si>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</si>
  <si>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</si>
  <si>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</si>
  <si>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</si>
  <si>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</si>
  <si>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</si>
  <si>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</si>
  <si>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</si>
  <si>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</si>
  <si>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</si>
  <si>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</si>
  <si>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</si>
  <si>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</si>
  <si>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</si>
  <si>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</si>
  <si>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</si>
  <si>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</si>
  <si>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</si>
  <si>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</si>
  <si>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</si>
  <si>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</si>
  <si>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</si>
  <si>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</si>
  <si>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</si>
  <si>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</si>
  <si>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</si>
  <si>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</si>
  <si>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</si>
  <si>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</si>
  <si>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</si>
  <si>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</si>
  <si>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</si>
  <si>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</si>
  <si>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</si>
  <si>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</si>
  <si>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</si>
  <si>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</si>
  <si>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</si>
  <si>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</si>
  <si>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</si>
  <si>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</si>
  <si>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</si>
  <si>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</si>
  <si>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</si>
  <si>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</si>
  <si>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</si>
  <si>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</si>
  <si>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</si>
  <si>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</si>
  <si>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</si>
  <si>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</si>
  <si>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</si>
  <si>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</si>
  <si>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</si>
  <si>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</si>
  <si>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</si>
  <si>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</si>
  <si>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</si>
  <si>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</si>
  <si>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</si>
  <si>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</si>
  <si>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</si>
  <si>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</si>
  <si>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</si>
  <si>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</si>
  <si>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</si>
  <si>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</si>
  <si>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</si>
  <si>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</si>
  <si>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</si>
  <si>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</si>
  <si>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</si>
  <si>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</si>
  <si>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</si>
  <si>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</si>
  <si>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</si>
  <si>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</si>
  <si>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</si>
  <si>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</si>
  <si>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</si>
  <si>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</si>
  <si>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</si>
  <si>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</si>
  <si>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</si>
  <si>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</si>
  <si>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</si>
  <si>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</si>
  <si>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</si>
  <si>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</si>
  <si>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</si>
  <si>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</si>
  <si>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</si>
  <si>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</si>
  <si>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</si>
  <si>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</si>
  <si>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</si>
  <si>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</si>
  <si>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</si>
  <si>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</si>
  <si>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</si>
  <si>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</si>
  <si>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</si>
  <si>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</si>
  <si>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</si>
  <si>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</si>
  <si>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</si>
  <si>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</si>
  <si>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</si>
  <si>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</si>
  <si>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</si>
  <si>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</si>
  <si>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</si>
  <si>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</si>
  <si>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</si>
  <si>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</si>
  <si>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</si>
  <si>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</si>
  <si>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</si>
  <si>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</si>
  <si>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</si>
  <si>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</si>
  <si>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</si>
  <si>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</si>
  <si>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</si>
  <si>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</si>
  <si>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</si>
  <si>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</si>
  <si>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</si>
  <si>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</si>
  <si>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</si>
  <si>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</si>
  <si>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</si>
  <si>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</si>
  <si>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</si>
  <si>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</si>
  <si>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</si>
  <si>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</si>
  <si>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</si>
  <si>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</si>
  <si>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</si>
  <si>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</si>
  <si>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</si>
  <si>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</si>
  <si>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</si>
  <si>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</si>
  <si>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</si>
  <si>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</si>
  <si>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</si>
  <si>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</si>
  <si>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</si>
  <si>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</si>
  <si>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</si>
  <si>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</si>
  <si>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</si>
  <si>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</si>
  <si>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</si>
  <si>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</si>
  <si>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</si>
  <si>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</si>
  <si>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</si>
  <si>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</si>
  <si>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</si>
  <si>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</si>
  <si>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</si>
  <si>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</si>
  <si>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</si>
  <si>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</si>
  <si>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</si>
  <si>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</si>
  <si>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</si>
  <si>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</si>
  <si>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</si>
  <si>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</si>
  <si>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</si>
  <si>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</si>
  <si>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</si>
  <si>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</si>
  <si>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</si>
  <si>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</si>
  <si>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</si>
  <si>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</si>
  <si>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</si>
  <si>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</si>
  <si>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</si>
  <si>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</si>
  <si>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</si>
  <si>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</si>
  <si>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</si>
  <si>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</si>
  <si>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</si>
  <si>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</si>
  <si>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</si>
  <si>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</si>
  <si>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</si>
  <si>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</si>
  <si>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</si>
  <si>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</si>
  <si>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</si>
  <si>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</si>
  <si>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</si>
  <si>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</si>
  <si>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</si>
  <si>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</si>
  <si>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</si>
  <si>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</si>
  <si>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</si>
  <si>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</si>
  <si>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</si>
  <si>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</si>
  <si>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</si>
  <si>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</si>
  <si>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</si>
  <si>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</si>
  <si>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</si>
  <si>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</si>
  <si>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</si>
  <si>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</si>
  <si>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</si>
  <si>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</si>
  <si>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</si>
  <si>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</si>
  <si>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</si>
  <si>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</si>
  <si>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</si>
  <si>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</si>
  <si>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</si>
  <si>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</si>
  <si>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</si>
  <si>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</si>
  <si>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</si>
  <si>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</si>
  <si>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</si>
  <si>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</si>
  <si>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</si>
  <si>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</si>
  <si>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</si>
  <si>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</si>
  <si>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</si>
  <si>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</si>
  <si>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</si>
  <si>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</si>
  <si>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</si>
  <si>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</si>
  <si>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</si>
  <si>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</si>
  <si>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</si>
  <si>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</si>
  <si>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</si>
  <si>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</si>
  <si>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</si>
  <si>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</si>
  <si>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</si>
  <si>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</si>
  <si>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</si>
  <si>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</si>
  <si>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</si>
  <si>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</si>
  <si>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</si>
  <si>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</si>
  <si>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</si>
  <si>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</si>
  <si>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</si>
  <si>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</si>
  <si>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</si>
  <si>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</si>
  <si>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</si>
  <si>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</si>
  <si>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</si>
  <si>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</si>
  <si>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</si>
  <si>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</si>
  <si>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</si>
  <si>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</si>
  <si>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</si>
  <si>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</si>
  <si>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</si>
  <si>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</si>
  <si>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</si>
  <si>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</si>
  <si>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</si>
  <si>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</si>
  <si>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</si>
  <si>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</si>
  <si>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</si>
  <si>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</si>
  <si>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</si>
  <si>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</si>
  <si>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</si>
  <si>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</si>
  <si>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</si>
  <si>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</si>
  <si>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</si>
  <si>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</si>
  <si>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</si>
  <si>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</si>
  <si>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</si>
  <si>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</si>
  <si>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</si>
  <si>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</si>
  <si>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</si>
  <si>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</si>
  <si>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</si>
  <si>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</si>
  <si>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</si>
  <si>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</si>
  <si>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</si>
  <si>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</si>
  <si>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</si>
  <si>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</si>
  <si>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</si>
  <si>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</si>
  <si>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</si>
  <si>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</si>
  <si>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</si>
  <si>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</si>
  <si>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</si>
  <si>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</si>
  <si>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</si>
  <si>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</si>
  <si>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</si>
  <si>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</si>
  <si>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</si>
  <si>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</si>
  <si>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</si>
  <si>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</si>
  <si>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</si>
  <si>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</si>
  <si>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</si>
  <si>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</si>
  <si>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</si>
  <si>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</si>
  <si>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</si>
  <si>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</si>
  <si>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</si>
  <si>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</si>
  <si>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</si>
  <si>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</si>
  <si>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</si>
  <si>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</si>
  <si>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</si>
  <si>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</si>
  <si>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</si>
  <si>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</si>
  <si>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</si>
  <si>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</si>
  <si>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</si>
  <si>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</si>
  <si>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</si>
  <si>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</si>
  <si>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</si>
  <si>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</si>
  <si>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</si>
  <si>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</si>
  <si>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</si>
  <si>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</si>
  <si>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</si>
  <si>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</si>
  <si>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</si>
  <si>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</si>
  <si>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</si>
  <si>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</si>
  <si>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</si>
  <si>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</si>
  <si>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</si>
  <si>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</si>
  <si>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</si>
  <si>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</si>
  <si>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</si>
  <si>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</si>
  <si>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</si>
  <si>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</si>
  <si>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</si>
  <si>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</si>
  <si>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</si>
  <si>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</si>
  <si>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</si>
  <si>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</si>
  <si>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</si>
  <si>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</si>
  <si>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</si>
  <si>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</si>
  <si>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</si>
  <si>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</si>
  <si>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</si>
  <si>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</si>
  <si>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</si>
  <si>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</si>
  <si>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</si>
  <si>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</si>
  <si>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</si>
  <si>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</si>
  <si>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</si>
  <si>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</si>
  <si>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</si>
  <si>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</si>
  <si>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</si>
  <si>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</si>
  <si>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</si>
  <si>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</si>
  <si>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</si>
  <si>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</si>
  <si>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</si>
  <si>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</si>
  <si>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</si>
  <si>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</si>
  <si>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</si>
  <si>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</si>
  <si>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</si>
  <si>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</si>
  <si>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</si>
  <si>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</si>
  <si>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</si>
  <si>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</si>
  <si>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</si>
  <si>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</si>
  <si>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</si>
  <si>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</si>
  <si>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</si>
  <si>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</si>
  <si>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</si>
  <si>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</si>
  <si>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</si>
  <si>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</si>
  <si>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</si>
  <si>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</si>
  <si>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</si>
  <si>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</si>
  <si>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</si>
  <si>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</si>
  <si>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</si>
  <si>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</si>
  <si>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</si>
  <si>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</si>
  <si>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</si>
  <si>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</si>
  <si>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</si>
  <si>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</si>
  <si>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</si>
  <si>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</si>
  <si>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</si>
  <si>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</si>
  <si>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</si>
  <si>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</si>
  <si>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</si>
  <si>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</si>
  <si>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</si>
  <si>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</si>
  <si>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</si>
  <si>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</si>
  <si>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</si>
  <si>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</si>
  <si>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</si>
  <si>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</si>
  <si>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</si>
  <si>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</si>
  <si>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</si>
  <si>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</si>
  <si>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</si>
  <si>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</si>
  <si>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</si>
  <si>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</si>
  <si>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</si>
  <si>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</si>
  <si>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</si>
  <si>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</si>
  <si>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</si>
  <si>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</si>
  <si>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</si>
  <si>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</si>
  <si>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</si>
  <si>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</si>
  <si>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</si>
  <si>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</si>
  <si>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</si>
  <si>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</si>
  <si>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</si>
  <si>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</si>
  <si>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</si>
  <si>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</si>
  <si>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</si>
  <si>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</si>
  <si>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</si>
  <si>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</si>
  <si>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</si>
  <si>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</si>
  <si>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</si>
  <si>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</si>
  <si>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</si>
  <si>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</si>
  <si>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</si>
  <si>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</si>
  <si>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</si>
  <si>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</si>
  <si>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</si>
  <si>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</si>
  <si>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</si>
  <si>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</si>
  <si>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</si>
  <si>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</si>
  <si>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</si>
  <si>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</si>
  <si>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</si>
  <si>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</si>
  <si>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</si>
  <si>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</si>
  <si>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</si>
  <si>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</si>
  <si>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</si>
  <si>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</si>
  <si>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</si>
  <si>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</si>
  <si>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</si>
  <si>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</si>
  <si>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</si>
  <si>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</si>
  <si>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</si>
  <si>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</si>
  <si>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</si>
  <si>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</si>
  <si>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</si>
  <si>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</si>
  <si>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</si>
  <si>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</si>
  <si>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</si>
  <si>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</si>
  <si>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</si>
  <si>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</si>
  <si>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</si>
  <si>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</si>
  <si>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</si>
  <si>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</si>
  <si>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</si>
  <si>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</si>
  <si>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</si>
  <si>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</si>
  <si>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</si>
  <si>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</si>
  <si>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</si>
  <si>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</si>
  <si>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</si>
  <si>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</si>
  <si>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</si>
  <si>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</si>
  <si>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</si>
  <si>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</si>
  <si>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</si>
  <si>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</si>
  <si>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</si>
  <si>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</si>
  <si>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</si>
  <si>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</si>
  <si>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</si>
  <si>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</si>
  <si>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</si>
  <si>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</si>
  <si>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</si>
  <si>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</si>
  <si>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</si>
  <si>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</si>
  <si>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</si>
  <si>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</si>
  <si>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</si>
  <si>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</si>
  <si>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</si>
  <si>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</si>
  <si>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</si>
  <si>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</si>
  <si>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</si>
  <si>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</si>
  <si>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</si>
  <si>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</si>
  <si>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</si>
  <si>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</si>
  <si>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</si>
  <si>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</si>
  <si>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</si>
  <si>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</si>
  <si>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</si>
  <si>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</si>
  <si>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</si>
  <si>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</si>
  <si>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</si>
  <si>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</si>
  <si>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</si>
  <si>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</si>
  <si>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</si>
  <si>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</si>
  <si>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</si>
  <si>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</si>
  <si>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</si>
  <si>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</si>
  <si>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</si>
  <si>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</si>
  <si>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</si>
  <si>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</si>
  <si>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</si>
  <si>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</si>
  <si>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</si>
  <si>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</si>
  <si>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</si>
  <si>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</si>
  <si>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</si>
  <si>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</si>
  <si>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</si>
  <si>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</si>
  <si>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</si>
  <si>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</si>
  <si>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</si>
  <si>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</si>
  <si>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</si>
  <si>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</si>
  <si>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</si>
  <si>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</si>
  <si>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</si>
  <si>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</si>
  <si>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</si>
  <si>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</si>
  <si>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</si>
  <si>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</si>
  <si>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</si>
  <si>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</si>
  <si>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</si>
  <si>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</si>
  <si>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</si>
  <si>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</si>
  <si>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</si>
  <si>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</si>
  <si>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</si>
  <si>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</si>
  <si>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</si>
  <si>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</si>
  <si>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</si>
  <si>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</si>
  <si>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</si>
  <si>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</si>
  <si>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</si>
  <si>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</si>
  <si>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</si>
  <si>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</si>
  <si>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</si>
  <si>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</si>
  <si>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</si>
  <si>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</si>
  <si>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</si>
  <si>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</si>
  <si>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</si>
  <si>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</si>
  <si>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</si>
  <si>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</si>
  <si>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</si>
  <si>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</si>
  <si>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</si>
  <si>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</si>
  <si>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</si>
  <si>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</si>
  <si>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</si>
  <si>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</si>
  <si>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</si>
  <si>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</si>
  <si>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</si>
  <si>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</si>
  <si>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</si>
  <si>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</si>
  <si>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</si>
  <si>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</si>
  <si>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</si>
  <si>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</si>
  <si>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</si>
  <si>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</si>
  <si>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</si>
  <si>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</si>
  <si>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</si>
  <si>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</si>
  <si>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</si>
  <si>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</si>
  <si>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</si>
  <si>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</si>
  <si>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</si>
  <si>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</si>
  <si>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</si>
  <si>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</si>
  <si>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</si>
  <si>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</si>
  <si>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</si>
  <si>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</si>
  <si>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</si>
  <si>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</si>
  <si>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</si>
  <si>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</si>
  <si>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</si>
  <si>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</si>
  <si>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</si>
  <si>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</si>
  <si>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</si>
  <si>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</si>
  <si>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</si>
  <si>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</si>
  <si>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</si>
  <si>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</si>
  <si>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</si>
  <si>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</si>
  <si>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</si>
  <si>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</si>
  <si>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</si>
  <si>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</si>
  <si>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</si>
  <si>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</si>
  <si>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</si>
  <si>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</si>
  <si>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</si>
  <si>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</si>
  <si>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</si>
  <si>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</si>
  <si>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</si>
  <si>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</si>
  <si>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</si>
  <si>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</si>
  <si>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</si>
  <si>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</si>
  <si>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</si>
  <si>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</si>
  <si>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</si>
  <si>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</si>
  <si>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</si>
  <si>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</si>
  <si>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</si>
  <si>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</si>
  <si>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</si>
  <si>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</si>
  <si>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</si>
  <si>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</si>
  <si>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</si>
  <si>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</si>
  <si>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</si>
  <si>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</si>
  <si>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</si>
  <si>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</si>
  <si>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</si>
  <si>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</si>
  <si>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</si>
  <si>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</si>
  <si>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</si>
  <si>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</si>
  <si>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</si>
  <si>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</si>
  <si>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</si>
  <si>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</si>
  <si>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</si>
  <si>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</si>
  <si>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</si>
  <si>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</si>
  <si>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</si>
  <si>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</si>
  <si>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</si>
  <si>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</si>
  <si>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</si>
  <si>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</si>
  <si>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</si>
  <si>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</si>
  <si>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</si>
  <si>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</si>
  <si>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</si>
  <si>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</si>
  <si>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</si>
  <si>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</si>
  <si>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</si>
  <si>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</si>
  <si>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</si>
  <si>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</si>
  <si>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</si>
  <si>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</si>
  <si>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</si>
  <si>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</si>
  <si>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</si>
  <si>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</si>
  <si>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</si>
  <si>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</si>
  <si>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</si>
  <si>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</si>
  <si>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</si>
  <si>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</si>
  <si>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</si>
  <si>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</si>
  <si>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</si>
  <si>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</si>
  <si>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</si>
  <si>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</si>
  <si>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</si>
  <si>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</si>
  <si>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</si>
  <si>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</si>
  <si>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</si>
  <si>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</si>
  <si>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</si>
  <si>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</si>
  <si>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</si>
  <si>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</si>
  <si>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</si>
  <si>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</si>
  <si>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</si>
  <si>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</si>
  <si>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</si>
  <si>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</si>
  <si>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</si>
  <si>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</si>
  <si>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</si>
  <si>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</si>
  <si>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</si>
  <si>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</si>
  <si>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</si>
  <si>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</si>
  <si>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</si>
  <si>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</si>
  <si>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</si>
  <si>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</si>
  <si>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</si>
  <si>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</si>
  <si>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</si>
  <si>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</si>
  <si>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</si>
  <si>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</si>
  <si>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</si>
  <si>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</si>
  <si>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</si>
  <si>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</si>
  <si>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</si>
  <si>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</si>
  <si>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</si>
  <si>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</si>
  <si>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</si>
  <si>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</si>
  <si>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</si>
  <si>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</si>
  <si>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</si>
  <si>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</si>
  <si>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</si>
  <si>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</si>
  <si>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</si>
  <si>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</si>
  <si>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</si>
  <si>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</si>
  <si>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</si>
  <si>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</si>
  <si>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</si>
  <si>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</si>
  <si>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</si>
  <si>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</si>
  <si>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</si>
  <si>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</si>
  <si>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</si>
  <si>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</si>
  <si>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</si>
  <si>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</si>
  <si>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</si>
  <si>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</si>
  <si>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</si>
  <si>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</si>
  <si>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</si>
  <si>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</si>
  <si>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</si>
  <si>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</si>
  <si>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</si>
  <si>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</si>
  <si>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</si>
  <si>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</si>
  <si>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</si>
  <si>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</si>
  <si>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</si>
  <si>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</si>
  <si>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</si>
  <si>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</si>
  <si>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</si>
  <si>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</si>
  <si>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</si>
  <si>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</si>
  <si>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</si>
  <si>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</si>
  <si>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</si>
  <si>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</si>
  <si>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</si>
  <si>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</si>
  <si>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</si>
  <si>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</si>
  <si>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</si>
  <si>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</si>
  <si>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</si>
  <si>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</si>
  <si>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</si>
  <si>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</si>
  <si>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</si>
  <si>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</si>
  <si>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</si>
  <si>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</si>
  <si>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</si>
  <si>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</si>
  <si>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</si>
  <si>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</si>
  <si>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</si>
  <si>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</si>
  <si>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</si>
  <si>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</si>
  <si>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</si>
  <si>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</si>
  <si>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</si>
  <si>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</si>
  <si>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</si>
  <si>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</si>
  <si>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</si>
  <si>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</si>
  <si>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</si>
  <si>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</si>
  <si>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</si>
  <si>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</si>
  <si>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</si>
  <si>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</si>
  <si>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</si>
  <si>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</si>
  <si>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</si>
  <si>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</si>
  <si>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</si>
  <si>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</si>
  <si>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</si>
  <si>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</si>
  <si>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</si>
  <si>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</si>
  <si>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</si>
  <si>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</si>
  <si>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</si>
  <si>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</si>
  <si>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</si>
  <si>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</si>
  <si>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</si>
  <si>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</si>
  <si>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</si>
  <si>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</si>
  <si>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</si>
  <si>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</si>
  <si>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</si>
  <si>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</si>
  <si>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</si>
  <si>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</si>
  <si>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</si>
  <si>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</si>
  <si>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</si>
  <si>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</si>
  <si>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</si>
  <si>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</si>
  <si>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</si>
  <si>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</si>
  <si>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</si>
  <si>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</si>
  <si>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</si>
  <si>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</si>
  <si>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</si>
  <si>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</si>
  <si>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</si>
  <si>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</si>
  <si>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</si>
  <si>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</si>
  <si>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</si>
  <si>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</si>
  <si>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</si>
  <si>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</si>
  <si>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</si>
  <si>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</si>
  <si>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</si>
  <si>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</si>
  <si>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</si>
  <si>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</si>
  <si>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</si>
  <si>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</si>
  <si>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</si>
  <si>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</si>
  <si>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</si>
  <si>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</si>
  <si>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</si>
  <si>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</si>
  <si>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</si>
  <si>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</si>
  <si>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</si>
  <si>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</si>
  <si>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</si>
  <si>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</si>
  <si>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</si>
  <si>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</si>
  <si>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</si>
  <si>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</si>
  <si>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</si>
  <si>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</si>
  <si>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</si>
  <si>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</si>
  <si>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</si>
  <si>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</si>
  <si>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</si>
  <si>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</si>
  <si>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</si>
  <si>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</si>
  <si>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</si>
  <si>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</si>
  <si>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</si>
  <si>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</si>
  <si>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</si>
  <si>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</si>
  <si>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</si>
  <si>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</si>
  <si>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</si>
  <si>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</si>
  <si>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</si>
  <si>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</si>
  <si>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</si>
  <si>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</si>
  <si>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</si>
  <si>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</si>
  <si>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</si>
  <si>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</si>
  <si>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</si>
  <si>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</si>
  <si>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</si>
  <si>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</si>
  <si>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</si>
  <si>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</si>
  <si>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</si>
  <si>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</si>
  <si>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</si>
  <si>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</si>
  <si>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</si>
  <si>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</si>
  <si>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</si>
  <si>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</si>
  <si>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</si>
  <si>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</si>
  <si>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</si>
  <si>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</si>
  <si>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</si>
  <si>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</si>
  <si>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</si>
  <si>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</si>
  <si>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</si>
  <si>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</si>
  <si>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</si>
  <si>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</si>
  <si>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</si>
  <si>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</si>
  <si>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</si>
  <si>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</si>
  <si>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</si>
  <si>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</si>
  <si>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</si>
  <si>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</si>
  <si>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</si>
  <si>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</si>
  <si>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</si>
  <si>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</si>
  <si>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</si>
  <si>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</si>
  <si>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</si>
  <si>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</si>
  <si>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</si>
  <si>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</si>
  <si>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</si>
  <si>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</si>
  <si>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</si>
  <si>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</si>
  <si>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</si>
  <si>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</si>
  <si>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</si>
  <si>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</si>
  <si>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</si>
  <si>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</si>
  <si>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</si>
  <si>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</si>
  <si>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</si>
  <si>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</si>
  <si>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</si>
  <si>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</si>
  <si>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</si>
  <si>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</si>
  <si>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</si>
  <si>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</si>
  <si>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</si>
  <si>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</si>
  <si>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</si>
  <si>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</si>
  <si>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</si>
  <si>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</si>
  <si>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</si>
  <si>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</si>
  <si>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</si>
  <si>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</si>
  <si>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</si>
  <si>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</si>
  <si>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</si>
  <si>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</si>
  <si>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</si>
  <si>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</si>
  <si>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</si>
  <si>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</si>
  <si>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</si>
  <si>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</si>
  <si>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</si>
  <si>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</si>
  <si>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</si>
  <si>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</si>
  <si>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</si>
  <si>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</si>
  <si>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</si>
  <si>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</si>
  <si>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</si>
  <si>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</si>
  <si>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</si>
  <si>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</si>
  <si>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</si>
  <si>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</si>
  <si>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</si>
  <si>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</si>
  <si>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</si>
  <si>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</si>
  <si>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</si>
  <si>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</si>
  <si>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</si>
  <si>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</si>
  <si>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</si>
  <si>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</si>
  <si>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</si>
  <si>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</si>
  <si>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</si>
  <si>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</si>
  <si>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</si>
  <si>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</si>
  <si>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</si>
  <si>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</si>
  <si>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</si>
  <si>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</si>
  <si>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</si>
  <si>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</si>
  <si>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</si>
  <si>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</si>
  <si>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</si>
  <si>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</si>
  <si>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</si>
  <si>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</si>
  <si>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</si>
  <si>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</si>
  <si>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</si>
  <si>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</si>
  <si>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</si>
  <si>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</si>
  <si>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</si>
  <si>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</si>
  <si>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</si>
  <si>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</si>
  <si>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</si>
  <si>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</si>
  <si>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</si>
  <si>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</si>
  <si>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</si>
  <si>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</si>
  <si>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</si>
  <si>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</si>
  <si>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</si>
  <si>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</si>
  <si>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</si>
  <si>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</si>
  <si>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</si>
  <si>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</si>
  <si>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</si>
  <si>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</si>
  <si>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</si>
  <si>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</si>
  <si>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</si>
  <si>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</si>
  <si>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</si>
  <si>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</si>
  <si>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</si>
  <si>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</si>
  <si>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</si>
  <si>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</si>
  <si>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</si>
  <si>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</si>
  <si>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</si>
  <si>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</si>
  <si>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</si>
  <si>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</si>
  <si>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</si>
  <si>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</si>
  <si>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</si>
  <si>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</si>
  <si>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</si>
  <si>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</si>
  <si>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</si>
  <si>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</si>
  <si>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</si>
  <si>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</si>
  <si>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</si>
  <si>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</si>
  <si>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</si>
  <si>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</si>
  <si>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</si>
  <si>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</si>
  <si>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</si>
  <si>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</si>
  <si>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</si>
  <si>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</si>
  <si>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</si>
  <si>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</si>
  <si>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</si>
  <si>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</si>
  <si>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</si>
  <si>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</si>
  <si>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</si>
  <si>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</si>
  <si>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</si>
  <si>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</si>
  <si>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</si>
  <si>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</si>
  <si>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</si>
  <si>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</si>
  <si>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</si>
  <si>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</si>
  <si>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</si>
  <si>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</si>
  <si>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</si>
  <si>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</si>
  <si>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</si>
  <si>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</si>
  <si>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</si>
  <si>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</si>
  <si>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</si>
  <si>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</si>
  <si>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</si>
  <si>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</si>
  <si>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</si>
  <si>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</si>
  <si>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</si>
  <si>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</si>
  <si>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</si>
  <si>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</si>
  <si>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</si>
  <si>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</si>
  <si>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</si>
  <si>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</si>
  <si>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</si>
  <si>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</si>
  <si>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</si>
  <si>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</si>
  <si>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</si>
  <si>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</si>
  <si>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</si>
  <si>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</si>
  <si>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</si>
  <si>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</si>
  <si>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</si>
  <si>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</si>
  <si>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</si>
  <si>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</si>
  <si>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</si>
  <si>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</si>
  <si>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</si>
  <si>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</si>
  <si>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</si>
  <si>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</si>
  <si>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</si>
  <si>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</si>
  <si>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</si>
  <si>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</si>
  <si>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</si>
  <si>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</si>
  <si>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</si>
  <si>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</si>
  <si>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</si>
  <si>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</si>
  <si>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</si>
  <si>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</si>
  <si>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</si>
  <si>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</si>
  <si>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</si>
  <si>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</si>
  <si>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</si>
  <si>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</si>
  <si>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</si>
  <si>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</si>
  <si>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</si>
  <si>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</si>
  <si>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</si>
  <si>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</si>
  <si>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</si>
  <si>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</si>
  <si>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</si>
  <si>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</si>
  <si>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</si>
  <si>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</si>
  <si>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</si>
  <si>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</si>
  <si>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</si>
  <si>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</si>
  <si>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</si>
  <si>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</si>
  <si>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</si>
  <si>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</si>
  <si>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</si>
  <si>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</si>
  <si>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</si>
  <si>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</si>
  <si>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</si>
  <si>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</si>
  <si>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</si>
  <si>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</si>
  <si>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</si>
  <si>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</si>
  <si>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</si>
  <si>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</si>
  <si>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</si>
  <si>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</si>
  <si>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</si>
  <si>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</si>
  <si>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</si>
  <si>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</si>
  <si>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</si>
  <si>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</si>
  <si>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</si>
  <si>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</si>
  <si>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</si>
  <si>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</si>
  <si>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</si>
  <si>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</si>
  <si>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</si>
  <si>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</si>
  <si>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</si>
  <si>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</si>
  <si>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</si>
  <si>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</si>
  <si>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</si>
  <si>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</si>
  <si>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</si>
  <si>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</si>
  <si>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</si>
  <si>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</si>
  <si>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</si>
  <si>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</si>
  <si>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</si>
  <si>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</si>
  <si>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</si>
  <si>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</si>
  <si>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</si>
  <si>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</si>
  <si>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</si>
  <si>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</si>
  <si>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</si>
  <si>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</si>
  <si>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</si>
  <si>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</si>
  <si>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</si>
  <si>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</si>
  <si>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</si>
  <si>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</si>
  <si>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</si>
  <si>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</si>
  <si>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</si>
  <si>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</si>
  <si>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</si>
  <si>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</si>
  <si>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</si>
  <si>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</si>
  <si>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</si>
  <si>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</si>
  <si>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</si>
  <si>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</si>
  <si>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</si>
  <si>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</si>
  <si>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</si>
  <si>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</si>
  <si>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</si>
  <si>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</si>
  <si>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</si>
  <si>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</si>
  <si>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</si>
  <si>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</si>
  <si>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</si>
  <si>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</si>
  <si>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</si>
  <si>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</si>
  <si>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</si>
  <si>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</si>
  <si>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</si>
  <si>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</si>
  <si>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</si>
  <si>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</si>
  <si>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</si>
  <si>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</si>
  <si>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</si>
  <si>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</si>
  <si>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</si>
  <si>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</si>
  <si>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</si>
  <si>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</si>
  <si>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</si>
  <si>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</si>
  <si>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</si>
  <si>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</si>
  <si>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</si>
  <si>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</si>
  <si>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</si>
  <si>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</si>
  <si>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</si>
  <si>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</si>
  <si>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</si>
  <si>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</si>
  <si>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</si>
  <si>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</si>
  <si>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</si>
  <si>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</si>
  <si>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</si>
  <si>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</si>
  <si>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</si>
  <si>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</si>
  <si>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</si>
  <si>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</si>
  <si>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</si>
  <si>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</si>
  <si>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</si>
  <si>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</si>
  <si>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</si>
  <si>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</si>
  <si>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</si>
  <si>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</si>
  <si>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</si>
  <si>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</si>
  <si>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</si>
  <si>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</si>
  <si>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</si>
  <si>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</si>
  <si>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</si>
  <si>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</si>
  <si>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</si>
  <si>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</si>
  <si>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</si>
  <si>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</si>
  <si>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</si>
  <si>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</si>
  <si>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</si>
  <si>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</si>
  <si>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</si>
  <si>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</si>
  <si>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</si>
  <si>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</si>
  <si>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</si>
  <si>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</si>
  <si>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</si>
  <si>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</si>
  <si>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</si>
  <si>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</si>
  <si>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</si>
  <si>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</si>
  <si>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</si>
  <si>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</si>
  <si>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</si>
  <si>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</si>
  <si>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</si>
  <si>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</si>
  <si>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</si>
  <si>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</si>
  <si>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</si>
  <si>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</si>
  <si>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</si>
  <si>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</si>
  <si>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</si>
  <si>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</si>
  <si>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</si>
  <si>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</si>
  <si>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</si>
  <si>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</si>
  <si>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</si>
  <si>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</si>
  <si>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</si>
  <si>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</si>
  <si>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</si>
  <si>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</si>
  <si>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</si>
  <si>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</si>
  <si>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</si>
  <si>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</si>
  <si>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</si>
  <si>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</si>
  <si>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</si>
  <si>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</si>
  <si>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</si>
  <si>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</si>
  <si>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</si>
  <si>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</si>
  <si>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</si>
  <si>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</si>
  <si>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</si>
  <si>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</si>
  <si>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</si>
  <si>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</si>
  <si>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</si>
  <si>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</si>
  <si>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</si>
  <si>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</si>
  <si>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</si>
  <si>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</si>
  <si>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</si>
  <si>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</si>
  <si>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</si>
  <si>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</si>
  <si>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</si>
  <si>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</si>
  <si>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</si>
  <si>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</si>
  <si>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</si>
  <si>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</si>
  <si>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</si>
  <si>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</si>
  <si>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</si>
  <si>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</si>
  <si>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</si>
  <si>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</si>
  <si>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</si>
  <si>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</si>
  <si>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</si>
  <si>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</si>
  <si>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</si>
  <si>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</si>
  <si>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</si>
  <si>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</si>
  <si>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</si>
  <si>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</si>
  <si>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</si>
  <si>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</si>
  <si>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</si>
  <si>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</si>
  <si>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</si>
  <si>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</si>
  <si>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</si>
  <si>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</si>
  <si>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</si>
  <si>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</si>
  <si>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</si>
  <si>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</si>
  <si>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</si>
  <si>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</si>
  <si>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</si>
  <si>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</si>
  <si>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</si>
  <si>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</si>
  <si>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</si>
  <si>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</si>
  <si>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</si>
  <si>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</si>
  <si>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</si>
  <si>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</si>
  <si>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</si>
  <si>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</si>
  <si>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</si>
  <si>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</si>
  <si>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</si>
  <si>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</si>
  <si>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</si>
  <si>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</si>
  <si>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</si>
  <si>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</si>
  <si>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</si>
  <si>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</si>
  <si>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</si>
  <si>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</si>
  <si>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</si>
  <si>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</si>
  <si>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</si>
  <si>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</si>
  <si>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</si>
  <si>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</si>
  <si>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</si>
  <si>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</si>
  <si>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</si>
  <si>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</si>
  <si>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</si>
  <si>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</si>
  <si>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</si>
  <si>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</si>
  <si>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</si>
  <si>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</si>
  <si>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</si>
  <si>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</si>
  <si>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</si>
  <si>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</si>
  <si>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</si>
  <si>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</si>
  <si>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</si>
  <si>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</si>
  <si>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</si>
  <si>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</si>
  <si>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</si>
  <si>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</si>
  <si>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</si>
  <si>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</si>
  <si>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</si>
  <si>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</si>
  <si>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</si>
  <si>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</si>
  <si>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</si>
  <si>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</si>
  <si>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</si>
  <si>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</si>
  <si>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</si>
  <si>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</si>
  <si>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</si>
  <si>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</si>
  <si>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</si>
  <si>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</si>
  <si>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</si>
  <si>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</si>
  <si>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</si>
  <si>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</si>
  <si>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</si>
  <si>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</si>
  <si>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</si>
  <si>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</si>
  <si>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</si>
  <si>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</si>
  <si>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</si>
  <si>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</si>
  <si>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</si>
  <si>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</si>
  <si>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</si>
  <si>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</si>
  <si>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</si>
  <si>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</si>
  <si>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</si>
  <si>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</si>
  <si>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NO PCM</t>
  </si>
  <si>
    <t>ETA 60min</t>
  </si>
  <si>
    <t>PCM-20251022-00001053</t>
  </si>
  <si>
    <t xml:space="preserve">140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</si>
  <si>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</si>
  <si>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</si>
  <si>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</si>
  <si>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</si>
  <si>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</si>
  <si>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</si>
  <si>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</si>
  <si>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</si>
  <si>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</si>
  <si>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</si>
  <si>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</si>
  <si>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</si>
  <si>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</si>
  <si>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</si>
  <si>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</si>
  <si>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</si>
  <si>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</si>
  <si>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</si>
  <si>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</si>
  <si>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</si>
  <si>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</si>
  <si>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</si>
  <si>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</si>
  <si>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</si>
  <si>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</si>
  <si>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</si>
  <si>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</si>
  <si>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</si>
  <si>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</si>
  <si>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</si>
  <si>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</si>
  <si>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</si>
  <si>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</si>
  <si>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</si>
  <si>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</si>
  <si>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</si>
  <si>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</si>
  <si>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</si>
  <si>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</si>
  <si>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</si>
  <si>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</si>
  <si>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</si>
  <si>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</si>
  <si>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</si>
  <si>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</si>
  <si>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</si>
  <si>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</si>
  <si>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</si>
  <si>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</si>
  <si>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</si>
  <si>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</si>
  <si>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</si>
  <si>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</si>
  <si>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</si>
  <si>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</si>
  <si>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</si>
  <si>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</si>
  <si>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</si>
  <si>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</si>
  <si>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</si>
  <si>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</si>
  <si>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</si>
  <si>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</si>
  <si>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</si>
  <si>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</si>
  <si>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</si>
  <si>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</si>
  <si>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</si>
  <si>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</si>
  <si>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</si>
  <si>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</si>
  <si>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</si>
  <si>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</si>
  <si>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</si>
  <si>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</si>
  <si>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</si>
  <si>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</si>
  <si>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</si>
  <si>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</si>
  <si>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</si>
  <si>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</si>
  <si>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</si>
  <si>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</si>
  <si>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</si>
  <si>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</si>
  <si>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</si>
  <si>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PCM-20251022-00001024</t>
  </si>
  <si>
    <t>ETA 60 min</t>
  </si>
  <si>
    <t>PCM-20251022-00001005</t>
  </si>
  <si>
    <t>025-10-22 10:19:00</t>
  </si>
  <si>
    <t>ETA 90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</si>
  <si>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</si>
  <si>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</si>
  <si>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</si>
  <si>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</si>
  <si>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</si>
  <si>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</si>
  <si>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</si>
  <si>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</si>
  <si>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</si>
  <si>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</si>
  <si>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PCM-20251022-00001100</t>
  </si>
  <si>
    <t xml:space="preserve">EM team need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</si>
</sst>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6" totalsRowShown="0" headerRowDxfId="157" dataDxfId="156" headerRowBorderDxfId="154" tableBorderDxfId="155" totalsRowBorderDxfId="153">
  <autoFilter ref="A1:CJ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6" totalsRowShown="0" headerRowDxfId="64" dataDxfId="63" headerRowBorderDxfId="61" tableBorderDxfId="62">
  <autoFilter ref="A1:L11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9" totalsRowShown="0" headerRowDxfId="31" dataDxfId="30" headerRowBorderDxfId="28" tableBorderDxfId="29">
  <autoFilter ref="A1:L50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289.5497231481495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9.0547347222236567</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17334</v>
      </c>
      <c r="E4" s="137"/>
      <c r="F4" s="138"/>
      <c r="G4" s="139">
        <f ca="1">IFERROR(NOW()-F4,"")</f>
        <v>45952.498149074076</v>
      </c>
      <c r="H4" s="138">
        <v>45952.407638888886</v>
      </c>
      <c r="I4" s="136" t="str">
        <f>IFERROR(VLOOKUP(D4,DB!A:F,6,0),"")</f>
        <v>SCECO</v>
      </c>
      <c r="J4" s="136" t="str">
        <f>IFERROR(VLOOKUP(D4,DB!A:G,7,0),"")</f>
        <v>Dead</v>
      </c>
      <c r="K4" s="140" t="s">
        <v>39003</v>
      </c>
      <c r="L4" s="141" t="str">
        <f>IFERROR(VLOOKUP(D4,DB!A:I,9,0),"")</f>
        <v>Latis</v>
      </c>
    </row>
    <row r="5" spans="1:15" ht="15" customHeight="1">
      <c r="A5" s="135" t="s">
        <v>39004</v>
      </c>
      <c r="B5" s="136" t="str">
        <f>IFERROR(VLOOKUP(D5,DB!A:K,11,0),"")</f>
        <v>R1</v>
      </c>
      <c r="C5" s="136">
        <v>1</v>
      </c>
      <c r="D5" s="136" t="s">
        <v>11778</v>
      </c>
      <c r="E5" s="137" t="s">
        <v>38998</v>
      </c>
      <c r="F5" s="138">
        <v>45952.471712962964</v>
      </c>
      <c r="G5" s="139">
        <f ca="1">IFERROR(NOW()-F5,"")</f>
        <v>2.6436111111252103E-2</v>
      </c>
      <c r="H5" s="138">
        <v>45952.466678240744</v>
      </c>
      <c r="I5" s="136" t="str">
        <f>IFERROR(VLOOKUP(D5,DB!A:F,6,0),"")</f>
        <v>SCECO</v>
      </c>
      <c r="J5" s="136" t="str">
        <f>IFERROR(VLOOKUP(D5,DB!A:G,7,0),"")</f>
        <v>Vandalized</v>
      </c>
      <c r="K5" s="140" t="s">
        <v>39005</v>
      </c>
      <c r="L5" s="141" t="str">
        <f>IFERROR(VLOOKUP(D5,DB!A:I,9,0),"")</f>
        <v>Latis</v>
      </c>
    </row>
    <row r="6" spans="1:15" ht="15" customHeight="1">
      <c r="A6" s="135"/>
      <c r="B6" s="136" t="str">
        <f>IFERROR(VLOOKUP(D6,DB!A:K,11,0),"")</f>
        <v/>
      </c>
      <c r="C6" s="136"/>
      <c r="D6" s="136"/>
      <c r="E6" s="137"/>
      <c r="F6" s="138"/>
      <c r="G6" s="139">
        <f ca="1">IFERROR(NOW()-F6,"")</f>
        <v>45952.498149074076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45952.498149074076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45952.498149074076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45952.498149074076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45952.498149074076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45952.498149074076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45952.498149074076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45952.498149074076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45952.498149074076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45952.498149074076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45952.498149074076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45952.498149074076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45952.498149074076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45952.498149074076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45952.498149074076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45952.498149074076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45952.498149074076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45952.498149074076</v>
      </c>
      <c r="H23" s="138"/>
      <c r="I23" s="136" t="str">
        <f>IFERROR(VLOOKUP(D23,DB!A:F,6,0),"")</f>
        <v/>
      </c>
      <c r="J23" s="136" t="str">
        <f>IFERROR(VLOOKUP(D23,DB!A:G,7,0),"")</f>
        <v/>
      </c>
      <c r="K23" s="140"/>
      <c r="L23" s="141" t="str">
        <f>IFERROR(VLOOKUP(D23,DB!A:I,9,0),"")</f>
        <v/>
      </c>
    </row>
    <row r="24" spans="1:12" ht="15" customHeight="1">
      <c r="A24" s="147"/>
      <c r="B24" s="148" t="str">
        <f>IFERROR(VLOOKUP(D24,DB!A:K,11,0),"")</f>
        <v/>
      </c>
      <c r="C24" s="148"/>
      <c r="D24" s="148"/>
      <c r="E24" s="149"/>
      <c r="F24" s="150"/>
      <c r="G24" s="151">
        <f ca="1">IFERROR(NOW()-F24,"")</f>
        <v>45952.498149074076</v>
      </c>
      <c r="H24" s="150"/>
      <c r="I24" s="148" t="str">
        <f>IFERROR(VLOOKUP(D24,DB!A:F,6,0),"")</f>
        <v/>
      </c>
      <c r="J24" s="148" t="str">
        <f>IFERROR(VLOOKUP(D24,DB!A:G,7,0),"")</f>
        <v/>
      </c>
      <c r="K24" s="152"/>
      <c r="L24" s="153" t="str">
        <f>IFERROR(VLOOKUP(D24,DB!A:I,9,0),"")</f>
        <v/>
      </c>
    </row>
    <row r="25" spans="1:12" ht="15" customHeight="1">
      <c r="A25" s="135"/>
      <c r="B25" s="136" t="str">
        <f>IFERROR(VLOOKUP(D25,DB!A:K,11,0),"")</f>
        <v/>
      </c>
      <c r="C25" s="136"/>
      <c r="D25" s="136"/>
      <c r="E25" s="137"/>
      <c r="F25" s="138"/>
      <c r="G25" s="139">
        <f ca="1">IFERROR(NOW()-F25,"")</f>
        <v>45952.498149074076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45952.498149074076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45952.498149074076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45952.498149074076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45952.498149074076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45952.498149074076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45952.498149074076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45952.498149074076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45952.498149074076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45952.498149074076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45952.498149074076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45952.498149074076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45952.498149074076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45952.498149074076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45952.498149074076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45952.498149074076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45952.498149074076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45952.498149074076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45952.498149074076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45952.498149074076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45952.498149074076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45952.498149074076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45952.498149074076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45952.498149074076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45952.498149074076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45952.498149074076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45952.498149074076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45952.498149074076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45952.498149074076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45952.498149074076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45952.498149074076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45952.498149074076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45952.498149074076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45952.498149074076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45952.498149074076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45952.498149074076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45952.498149074076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45952.498149074076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45952.498149074076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45952.498149074076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45952.498149074076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45952.498149074076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45952.498149074076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45952.498149074076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45952.498149074076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45952.498149074076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45952.498149074076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45952.498149074076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45952.498149074076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45952.498149074076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45952.498149074076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45952.498149074076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45952.498149074076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45952.498149074076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45952.498149074076</v>
      </c>
      <c r="H79" s="138"/>
      <c r="I79" s="136" t="str">
        <f>IFERROR(VLOOKUP(D79,DB!A:F,6,0),"")</f>
        <v/>
      </c>
      <c r="J79" s="136" t="str">
        <f>IFERROR(VLOOKUP(D79,DB!A:G,7,0),"")</f>
        <v/>
      </c>
      <c r="K79" s="140"/>
      <c r="L79" s="141" t="str">
        <f>IFERROR(VLOOKUP(D79,DB!A:I,9,0),"")</f>
        <v/>
      </c>
    </row>
    <row r="80" spans="1:12" ht="15" customHeight="1">
      <c r="A80" s="147"/>
      <c r="B80" s="148" t="str">
        <f>IFERROR(VLOOKUP(D80,DB!A:K,11,0),"")</f>
        <v/>
      </c>
      <c r="C80" s="148"/>
      <c r="D80" s="148"/>
      <c r="E80" s="149"/>
      <c r="F80" s="150"/>
      <c r="G80" s="151">
        <f ca="1">IFERROR(NOW()-F80,"")</f>
        <v>45952.498149074076</v>
      </c>
      <c r="H80" s="150"/>
      <c r="I80" s="148" t="str">
        <f>IFERROR(VLOOKUP(D80,DB!A:F,6,0),"")</f>
        <v/>
      </c>
      <c r="J80" s="148" t="str">
        <f>IFERROR(VLOOKUP(D80,DB!A:G,7,0),"")</f>
        <v/>
      </c>
      <c r="K80" s="152"/>
      <c r="L80" s="153" t="str">
        <f>IFERROR(VLOOKUP(D80,DB!A:I,9,0),"")</f>
        <v/>
      </c>
    </row>
  </sheetData>
  <customSheetViews>
    <customSheetView guid="{F6042A99-DD27-4453-835D-0834D95730CC}" filter="1" showAutoFilter="1">
      <pageMargins left="0" right="0" top="0" bottom="0" header="0" footer="0"/>
      <autoFilter ref="B1:M1" xr:uid="{753B4976-A747-4D2C-A72D-595345CE4B9B}"/>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6"/>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145.77106574074423</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127.49831111111416</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8.00237361111067</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39092</v>
      </c>
      <c r="B6" s="18" t="str">
        <f>IFERROR(VLOOKUP(D6,DB!A:K,11,0),"")</f>
        <v>R2</v>
      </c>
      <c r="C6" s="18">
        <v>3</v>
      </c>
      <c r="D6" s="18" t="s">
        <v>26390</v>
      </c>
      <c r="E6" s="116" t="s">
        <v>38998</v>
      </c>
      <c r="F6" s="117">
        <v>45952.460081018522</v>
      </c>
      <c r="G6" s="118">
        <f ca="1">IFERROR(NOW()-F6,"-")</f>
        <v>3.8068055553594604E-2</v>
      </c>
      <c r="H6" s="117">
        <v>45952.448773148149</v>
      </c>
      <c r="I6" s="18" t="str">
        <f>IFERROR(VLOOKUP(D6,DB!A:F,6,0),"")</f>
        <v>SCECO</v>
      </c>
      <c r="J6" s="18" t="str">
        <f>IFERROR(VLOOKUP(D6,DB!A:G,7,0),"")</f>
        <v>Dead</v>
      </c>
      <c r="K6" s="19" t="s">
        <v>39093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39094</v>
      </c>
      <c r="B7" s="18" t="str">
        <f>IFERROR(VLOOKUP(D7,DB!A:K,11,0),"")</f>
        <v>R2</v>
      </c>
      <c r="C7" s="18">
        <v>1</v>
      </c>
      <c r="D7" s="18" t="s">
        <v>31823</v>
      </c>
      <c r="E7" s="116" t="s">
        <v>38998</v>
      </c>
      <c r="F7" s="117">
        <v>45952.449664351851</v>
      </c>
      <c r="G7" s="118">
        <f ca="1">IFERROR(NOW()-F7,"-")</f>
        <v>4.8484722225111909E-2</v>
      </c>
      <c r="H7" s="117" t="s">
        <v>39095</v>
      </c>
      <c r="I7" s="18" t="str">
        <f>IFERROR(VLOOKUP(D7,DB!A:F,6,0),"")</f>
        <v>SCECO</v>
      </c>
      <c r="J7" s="18" t="str">
        <f>IFERROR(VLOOKUP(D7,DB!A:G,7,0),"")</f>
        <v>Vandalized</v>
      </c>
      <c r="K7" s="19" t="s">
        <v>39096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45952.498149074076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45952.498149074076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45952.498149074076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45952.498149074076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45952.498149074076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45952.498149074076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45952.498149074076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45952.498149074076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45952.498149074076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45952.498149074076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45952.498149074076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45952.498149074076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45952.498149074076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45952.498149074076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45952.498149074076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45952.498149074076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45952.498149074076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45952.498149074076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45952.498149074076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45952.498149074076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45952.498149074076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45952.498149074076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45952.498149074076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45952.498149074076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45952.498149074076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45952.498149074076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45952.498149074076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45952.498149074076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45952.498149074076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45952.498149074076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45952.498149074076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45952.498149074076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45952.498149074076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45952.498149074076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45952.498149074076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45952.498149074076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45952.498149074076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45952.498149074076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45952.498149074076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45952.498149074076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45952.498149074076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45952.498149074076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45952.498149074076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45952.498149074076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45952.498149074076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45952.498149074076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45952.498149074076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45952.498149074076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45952.498149074076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45952.498149074076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45952.498149074076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45952.498149074076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45952.498149074076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45952.498149074076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45952.498149074076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45952.498149074076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45952.498149074076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45952.498149074076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45952.498149074076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sheetData>
  <dataValidations count="2">
    <dataValidation allowBlank="1" showInputMessage="1" showErrorMessage="1" sqref="E1" xr:uid="{4D935161-CDD3-4592-B877-3FB59C99E142}"/>
    <dataValidation type="list" allowBlank="1" showInputMessage="1" showErrorMessage="1" sqref="E3:E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6"/>
  <sheetViews>
    <sheetView workbookViewId="0">
      <selection activeCell="K15" sqref="K1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3" ca="1" si="0">IFERROR(NOW()-F2,"-")</f>
        <v>45952.498149074076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45952.498149074076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45952.498149074076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45952.498149074076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45952.498149074076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45952.498149074076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45952.498149074076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45952.498149074076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45952.498149074076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45952.498149074076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45952.498149074076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45952.498149074076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45952.498149074076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45952.498149074076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45952.498149074076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45952.498149074076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45952.498149074076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45952.498149074076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45952.498149074076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45952.498149074076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45952.498149074076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45952.498149074076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45952.498149074076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45952.498149074076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45952.498149074076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45952.498149074076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45952.498149074076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45952.498149074076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45952.498149074076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45952.498149074076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45952.498149074076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45952.498149074076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ref="G34:G97" ca="1" si="1">IFERROR(NOW()-F34,"-")</f>
        <v>45952.498149074076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45952.498149074076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45952.498149074076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45952.498149074076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45952.498149074076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45952.498149074076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45952.498149074076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45952.498149074076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45952.498149074076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45952.498149074076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45952.498149074076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45952.498149074076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45952.498149074076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45952.498149074076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45952.498149074076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45952.498149074076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45952.498149074076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45952.498149074076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45952.498149074076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45952.498149074076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45952.498149074076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45952.498149074076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45952.498149074076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45952.498149074076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45952.498149074076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45952.498149074076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45952.498149074076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45952.498149074076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45952.498149074076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45952.498149074076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45952.498149074076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45952.498149074076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45952.498149074076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45952.498149074076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45952.498149074076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45952.498149074076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45952.498149074076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45952.498149074076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45952.498149074076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45952.498149074076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45952.498149074076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45952.498149074076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45952.498149074076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45952.498149074076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45952.498149074076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45952.498149074076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45952.498149074076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45952.498149074076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45952.498149074076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45952.498149074076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45952.498149074076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45952.498149074076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45952.498149074076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45952.498149074076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45952.498149074076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45952.498149074076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45952.498149074076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45952.498149074076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45952.498149074076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45952.498149074076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45952.498149074076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45952.498149074076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45952.498149074076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45952.498149074076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ref="G98:G161" ca="1" si="2">IFERROR(NOW()-F98,"-")</f>
        <v>45952.498149074076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45952.498149074076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45952.498149074076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45952.498149074076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45952.498149074076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45952.498149074076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45952.498149074076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45952.498149074076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45952.498149074076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45952.498149074076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45952.498149074076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45952.498149074076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45952.498149074076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45952.498149074076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45952.498149074076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45952.498149074076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45952.498149074076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45952.498149074076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45952.498149074076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45952.498149074076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45952.498149074076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45952.498149074076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45952.498149074076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45952.498149074076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45952.498149074076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45952.498149074076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45952.498149074076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45952.498149074076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45952.498149074076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45952.498149074076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45952.498149074076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45952.498149074076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45952.498149074076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45952.498149074076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45952.498149074076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45952.498149074076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45952.498149074076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45952.498149074076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45952.498149074076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45952.498149074076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45952.498149074076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45952.498149074076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45952.498149074076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45952.498149074076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45952.498149074076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45952.498149074076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45952.498149074076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45952.498149074076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45952.498149074076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45952.498149074076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45952.498149074076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45952.498149074076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45952.498149074076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45952.498149074076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45952.498149074076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45952.498149074076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45952.498149074076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45952.498149074076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45952.498149074076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45952.498149074076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45952.498149074076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45952.498149074076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45952.498149074076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45952.498149074076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ref="G162:G225" ca="1" si="3">IFERROR(NOW()-F162,"-")</f>
        <v>45952.498149074076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45952.498149074076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45952.498149074076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45952.498149074076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45952.498149074076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45952.498149074076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45952.498149074076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45952.498149074076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45952.498149074076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45952.498149074076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45952.498149074076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45952.498149074076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45952.498149074076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45952.498149074076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45952.498149074076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45952.498149074076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45952.498149074076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45952.498149074076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45952.498149074076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45952.498149074076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45952.498149074076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45952.498149074076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45952.498149074076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45952.498149074076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45952.498149074076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45952.498149074076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45952.498149074076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45952.498149074076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45952.498149074076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45952.498149074076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45952.498149074076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45952.498149074076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45952.498149074076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45952.498149074076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45952.498149074076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45952.498149074076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45952.498149074076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45952.498149074076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45952.498149074076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45952.498149074076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45952.498149074076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45952.498149074076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45952.498149074076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45952.498149074076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45952.498149074076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45952.498149074076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45952.498149074076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45952.498149074076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45952.498149074076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45952.498149074076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45952.498149074076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45952.498149074076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45952.498149074076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45952.498149074076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45952.498149074076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45952.498149074076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45952.498149074076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45952.498149074076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45952.498149074076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45952.498149074076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45952.498149074076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45952.498149074076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45952.498149074076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45952.498149074076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ref="G226:G289" ca="1" si="4">IFERROR(NOW()-F226,"-")</f>
        <v>45952.498149074076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45952.498149074076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45952.498149074076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45952.498149074076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45952.498149074076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45952.498149074076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45952.498149074076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45952.498149074076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45952.498149074076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45952.498149074076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45952.498149074076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45952.498149074076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45952.498149074076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45952.498149074076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45952.498149074076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45952.498149074076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45952.498149074076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45952.498149074076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45952.498149074076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45952.498149074076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45952.498149074076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45952.498149074076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45952.498149074076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45952.498149074076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45952.498149074076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45952.498149074076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45952.498149074076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45952.498149074076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45952.498149074076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45952.498149074076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45952.498149074076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45952.498149074076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45952.498149074076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45952.498149074076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45952.498149074076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45952.498149074076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45952.498149074076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45952.498149074076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45952.498149074076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45952.498149074076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45952.498149074076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45952.498149074076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45952.498149074076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45952.498149074076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45952.498149074076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45952.498149074076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45952.498149074076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45952.498149074076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45952.498149074076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45952.498149074076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45952.498149074076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45952.498149074076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45952.498149074076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45952.498149074076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45952.498149074076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45952.498149074076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45952.498149074076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45952.498149074076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45952.498149074076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45952.498149074076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45952.498149074076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45952.498149074076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45952.498149074076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45952.498149074076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ref="G290:G353" ca="1" si="5">IFERROR(NOW()-F290,"-")</f>
        <v>45952.498149074076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45952.498149074076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45952.498149074076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45952.498149074076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45952.498149074076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45952.498149074076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45952.498149074076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45952.498149074076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45952.498149074076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45952.498149074076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45952.498149074076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45952.498149074076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45952.498149074076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45952.498149074076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45952.498149074076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45952.498149074076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45952.498149074076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45952.498149074076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45952.498149074076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45952.498149074076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45952.498149074076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45952.498149074076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45952.498149074076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45952.498149074076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45952.498149074076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45952.498149074076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45952.498149074076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45952.498149074076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45952.498149074076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45952.498149074076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45952.498149074076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45952.498149074076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45952.498149074076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45952.498149074076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45952.498149074076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45952.498149074076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45952.498149074076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45952.498149074076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45952.498149074076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45952.498149074076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45952.498149074076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45952.498149074076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45952.498149074076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45952.498149074076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45952.498149074076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45952.498149074076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45952.498149074076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45952.498149074076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45952.498149074076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45952.498149074076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45952.498149074076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45952.498149074076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45952.498149074076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45952.498149074076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45952.498149074076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45952.498149074076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45952.498149074076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45952.498149074076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45952.498149074076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45952.498149074076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45952.498149074076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45952.498149074076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45952.498149074076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45952.498149074076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ref="G354:G417" ca="1" si="6">IFERROR(NOW()-F354,"-")</f>
        <v>45952.498149074076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45952.498149074076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45952.498149074076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45952.498149074076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45952.498149074076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45952.498149074076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45952.498149074076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45952.498149074076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45952.498149074076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45952.498149074076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45952.498149074076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45952.498149074076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45952.498149074076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45952.498149074076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45952.498149074076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45952.498149074076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45952.498149074076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45952.498149074076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45952.498149074076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45952.498149074076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45952.498149074076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45952.498149074076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45952.498149074076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45952.498149074076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45952.498149074076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45952.498149074076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45952.498149074076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45952.498149074076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45952.498149074076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45952.498149074076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45952.498149074076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45952.498149074076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45952.498149074076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45952.498149074076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45952.498149074076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45952.498149074076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45952.498149074076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45952.498149074076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45952.498149074076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45952.498149074076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45952.498149074076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45952.498149074076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45952.498149074076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45952.498149074076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45952.498149074076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45952.498149074076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45952.498149074076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45952.498149074076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45952.498149074076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45952.498149074076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45952.498149074076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45952.498149074076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45952.498149074076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45952.498149074076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45952.498149074076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45952.498149074076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45952.498149074076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45952.498149074076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45952.498149074076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45952.498149074076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45952.498149074076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45952.498149074076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45952.498149074076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45952.498149074076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ref="G418:G481" ca="1" si="7">IFERROR(NOW()-F418,"-")</f>
        <v>45952.498149074076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45952.498149074076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45952.498149074076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45952.498149074076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45952.498149074076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45952.498149074076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45952.498149074076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45952.498149074076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45952.498149074076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45952.498149074076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45952.498149074076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45952.498149074076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45952.498149074076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45952.498149074076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45952.498149074076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45952.498149074076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45952.498149074076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45952.498149074076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45952.498149074076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45952.498149074076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45952.498149074076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45952.498149074076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45952.498149074076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45952.498149074076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45952.498149074076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45952.498149074076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45952.498149074076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45952.498149074076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45952.498149074076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45952.498149074076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45952.498149074076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45952.498149074076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45952.498149074076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45952.498149074076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45952.498149074076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45952.498149074076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45952.498149074076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45952.498149074076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45952.498149074076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45952.498149074076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45952.498149074076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45952.498149074076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45952.498149074076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45952.498149074076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45952.498149074076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45952.498149074076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45952.498149074076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45952.498149074076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45952.498149074076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45952.498149074076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45952.498149074076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45952.498149074076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45952.498149074076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45952.498149074076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45952.498149074076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45952.498149074076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45952.498149074076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45952.498149074076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45952.498149074076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45952.498149074076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45952.498149074076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45952.498149074076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45952.498149074076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45952.498149074076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ref="G482:G545" ca="1" si="8">IFERROR(NOW()-F482,"-")</f>
        <v>45952.498149074076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45952.498149074076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45952.498149074076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45952.498149074076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45952.498149074076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45952.498149074076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45952.498149074076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45952.498149074076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45952.498149074076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45952.498149074076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45952.498149074076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45952.498149074076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45952.498149074076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45952.498149074076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45952.498149074076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45952.498149074076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45952.498149074076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45952.498149074076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45952.498149074076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45952.498149074076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45952.498149074076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45952.498149074076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45952.498149074076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45952.498149074076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45952.498149074076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45952.498149074076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45952.498149074076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45952.498149074076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45952.498149074076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45952.498149074076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45952.498149074076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45952.498149074076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45952.498149074076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45952.498149074076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45952.498149074076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45952.498149074076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45952.498149074076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45952.498149074076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45952.498149074076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45952.498149074076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45952.498149074076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45952.498149074076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45952.498149074076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45952.498149074076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45952.498149074076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45952.498149074076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45952.498149074076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45952.498149074076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45952.498149074076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45952.498149074076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45952.498149074076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45952.498149074076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45952.498149074076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45952.498149074076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45952.498149074076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45952.498149074076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45952.498149074076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45952.498149074076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45952.498149074076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45952.498149074076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45952.498149074076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45952.498149074076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45952.498149074076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45952.498149074076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ref="G546:G609" ca="1" si="9">IFERROR(NOW()-F546,"-")</f>
        <v>45952.498149074076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45952.498149074076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45952.498149074076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45952.498149074076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45952.498149074076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45952.498149074076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45952.498149074076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45952.498149074076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45952.498149074076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45952.498149074076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45952.498149074076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45952.498149189814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45952.498149189814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45952.498149189814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45952.498149189814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45952.498149189814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45952.498149189814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45952.498149189814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45952.498149189814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45952.498149189814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45952.498149189814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45952.498149189814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45952.498149189814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45952.498149189814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45952.498149189814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45952.498149189814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45952.498149189814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45952.498149189814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45952.498149189814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45952.498149189814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45952.498149189814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45952.498149189814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45952.498149189814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45952.498149189814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45952.498149189814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45952.498149189814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45952.498149189814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45952.498149189814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45952.498149189814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45952.498149189814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45952.498149189814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45952.498149189814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45952.498149189814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45952.498149189814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45952.498149189814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45952.498149189814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45952.498149189814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45952.498149189814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45952.498149189814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45952.498149189814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45952.498149189814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45952.498149189814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45952.498149189814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45952.498149189814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45952.498149189814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45952.498149189814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45952.498149189814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45952.498149189814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45952.498149189814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45952.498149189814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45952.498149189814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45952.498149189814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45952.498149189814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45952.498149189814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ref="G610:G673" ca="1" si="10">IFERROR(NOW()-F610,"-")</f>
        <v>45952.498149189814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45952.498149189814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45952.498149189814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45952.498149189814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45952.498149189814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45952.498149189814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45952.498149189814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45952.498149189814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45952.498149189814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45952.498149189814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45952.498149189814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45952.498149189814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45952.498149189814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45952.498149189814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45952.498149189814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45952.498149189814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45952.498149189814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45952.498149189814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45952.498149189814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45952.498149189814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45952.498149189814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45952.498149189814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45952.498149189814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45952.498149189814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45952.498149189814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45952.498149189814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45952.498149189814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45952.498149189814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45952.498149189814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45952.498149189814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45952.498149189814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45952.498149189814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45952.498149189814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45952.498149189814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45952.498149189814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45952.498149189814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45952.498149189814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45952.498149189814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45952.498149189814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45952.498149189814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45952.498149189814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45952.498149189814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45952.498149189814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45952.498149189814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45952.498149189814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45952.498149189814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45952.498149189814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45952.498149189814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45952.498149189814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45952.498149189814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45952.498149189814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45952.498149189814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45952.498149189814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45952.498149189814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45952.498149189814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45952.498149189814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45952.498149189814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45952.498149189814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45952.498149189814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45952.498149189814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45952.498149189814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45952.498149189814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45952.498149189814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45952.498149189814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ref="G674:G737" ca="1" si="11">IFERROR(NOW()-F674,"-")</f>
        <v>45952.498149189814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45952.498149189814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45952.498149189814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45952.498149189814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45952.498149189814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45952.498149189814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45952.498149189814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45952.498149189814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45952.498149189814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45952.498149189814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45952.498149189814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45952.498149189814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45952.498149189814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45952.498149189814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45952.498149189814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45952.498149189814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45952.498149189814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45952.498149189814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45952.498149189814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45952.498149189814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45952.498149189814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45952.498149189814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45952.498149189814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45952.498149189814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45952.498149189814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45952.498149189814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45952.498149189814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45952.498149189814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45952.498149189814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45952.498149189814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45952.498149189814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45952.498149189814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45952.498149189814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45952.498149189814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45952.498149189814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45952.498149189814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45952.498149189814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45952.498149189814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45952.498149189814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45952.498149189814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45952.498149189814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45952.498149189814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45952.498149189814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45952.498149189814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45952.498149189814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45952.498149189814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45952.498149189814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45952.498149189814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45952.498149189814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45952.498149189814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45952.498149189814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45952.498149189814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45952.498149189814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45952.498149189814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45952.498149189814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45952.498149189814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45952.498149189814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45952.498149189814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45952.498149189814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45952.498149189814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45952.498149189814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45952.498149189814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45952.498149189814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45952.498149189814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ref="G738:G801" ca="1" si="12">IFERROR(NOW()-F738,"-")</f>
        <v>45952.498149189814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45952.498149189814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45952.498149189814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45952.498149189814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45952.498149189814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45952.498149189814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45952.498149189814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45952.498149189814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45952.498149189814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45952.498149189814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45952.498149189814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45952.498149189814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45952.498149189814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45952.498149189814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45952.498149189814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45952.498149189814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45952.498149189814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45952.498149189814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45952.498149189814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45952.498149189814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45952.498149189814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45952.498149189814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45952.498149189814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45952.498149189814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45952.498149189814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45952.498149189814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45952.498149189814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45952.498149189814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45952.498149189814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45952.498149189814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45952.498149189814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45952.498149189814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45952.498149189814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45952.498149189814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45952.498149189814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45952.498149189814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45952.498149189814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45952.498149189814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45952.498149189814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45952.498149189814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45952.498149189814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45952.498149189814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45952.498149189814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45952.498149189814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45952.498149189814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45952.498149189814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45952.498149189814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45952.498149189814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45952.498149189814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45952.498149189814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45952.498149189814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45952.498149189814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45952.498149189814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45952.498149189814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45952.498149189814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45952.498149189814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45952.498149189814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45952.498149189814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45952.498149189814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45952.498149189814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45952.498149189814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45952.498149189814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45952.498149189814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45952.498149189814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ref="G802:G865" ca="1" si="13">IFERROR(NOW()-F802,"-")</f>
        <v>45952.498149189814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45952.498149189814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45952.498149189814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45952.498149189814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45952.498149189814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45952.498149189814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45952.498149189814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45952.498149189814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45952.498149189814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45952.498149189814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45952.498149189814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45952.498149189814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45952.498149189814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45952.498149189814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45952.498149189814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45952.498149189814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45952.498149189814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45952.498149189814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45952.498149189814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45952.498149189814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45952.498149189814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45952.498149189814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45952.498149189814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45952.498149189814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45952.498149189814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45952.498149189814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45952.498149189814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45952.498149189814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45952.498149189814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45952.498149189814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45952.498149189814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45952.498149189814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45952.498149189814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45952.498149189814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45952.498149189814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45952.498149189814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45952.498149189814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45952.498149189814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45952.498149189814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45952.498149189814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45952.498149189814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45952.498149189814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45952.498149189814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45952.498149189814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45952.498149189814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45952.498149189814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45952.498149189814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45952.498149189814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45952.498149189814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45952.498149189814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45952.498149189814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45952.498149189814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45952.498149189814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45952.498149189814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45952.498149189814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45952.498149189814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45952.498149189814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45952.498149189814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45952.498149189814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45952.498149189814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45952.498149189814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45952.498149189814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45952.498149189814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45952.498149189814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ref="G866:G929" ca="1" si="14">IFERROR(NOW()-F866,"-")</f>
        <v>45952.498149189814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45952.498149189814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45952.498149189814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45952.498149189814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45952.498149189814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45952.498149189814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45952.498149189814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45952.498149189814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45952.498149189814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45952.498149189814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45952.498149189814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45952.498149189814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45952.498149189814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45952.498149189814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45952.498149189814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45952.498149189814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45952.498149189814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45952.498149189814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45952.498149189814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45952.498149189814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45952.498149189814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45952.498149189814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45952.498149189814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45952.498149189814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45952.498149189814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45952.498149189814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45952.498149189814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45952.498149189814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45952.498149189814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45952.498149189814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45952.498149189814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45952.498149189814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45952.498149189814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45952.498149189814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45952.498149189814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45952.498149189814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45952.498149189814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45952.498149189814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45952.498149189814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45952.498149189814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45952.498149189814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45952.498149189814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45952.498149189814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45952.498149189814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45952.498149189814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45952.498149189814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45952.498149189814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45952.498149189814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45952.498149189814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45952.498149189814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45952.498149189814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45952.498149189814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45952.498149189814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45952.498149189814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45952.498149189814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45952.498149189814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45952.498149189814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45952.498149189814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45952.498149189814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45952.498149189814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45952.498149189814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45952.498149189814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45952.498149189814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45952.498149189814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ref="G930:G993" ca="1" si="15">IFERROR(NOW()-F930,"-")</f>
        <v>45952.498149189814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45952.498149189814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45952.498149189814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45952.498149189814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45952.498149189814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45952.498149189814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45952.498149189814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45952.498149189814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45952.498149189814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45952.498149189814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45952.498149189814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45952.498149189814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45952.498149189814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45952.498149189814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45952.498149189814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45952.498149189814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45952.498149189814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45952.498149189814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45952.498149189814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45952.498149189814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45952.498149189814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45952.498149189814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45952.498149189814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45952.498149189814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45952.498149189814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45952.498149189814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45952.498149189814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45952.498149189814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45952.498149189814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45952.498149189814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45952.498149189814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45952.498149189814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45952.498149189814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45952.498149189814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45952.498149189814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45952.498149189814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45952.498149189814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45952.498149189814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45952.498149189814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45952.498149189814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45952.498149189814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45952.498149189814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45952.498149189814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45952.498149189814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45952.498149189814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45952.498149189814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45952.498149189814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45952.498149189814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45952.498149189814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45952.498149189814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45952.498149189814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45952.498149189814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45952.498149189814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45952.498149189814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45952.498149189814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45952.498149189814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45952.498149189814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45952.498149189814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45952.498149189814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45952.498149189814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45952.498149189814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45952.498149189814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45952.498149189814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45952.498149189814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ref="G994:G1057" ca="1" si="16">IFERROR(NOW()-F994,"-")</f>
        <v>45952.498149189814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45952.498149189814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45952.498149189814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45952.498149189814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45952.498149189814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45952.498149189814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45952.498149189814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45952.498149189814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45952.498149189814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45952.498149189814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45952.498149189814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45952.498149189814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45952.498149189814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45952.498149189814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45952.498149189814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45952.498149189814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45952.498149189814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45952.498149189814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45952.498149189814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45952.498149189814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45952.498149189814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45952.498149189814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45952.498149189814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45952.498149189814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45952.498149189814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45952.498149189814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45952.498149189814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45952.498149189814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45952.498149189814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45952.498149189814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45952.498149189814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45952.498149189814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45952.498149189814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45952.498149189814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45952.498149189814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45952.498149189814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45952.498149189814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45952.498149189814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45952.498149189814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45952.498149189814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45952.498149189814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45952.498149189814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45952.498149189814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45952.498149189814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45952.498149189814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45952.498149189814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45952.498149189814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45952.498149189814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45952.498149189814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45952.498149189814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45952.498149189814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45952.498149189814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45952.498149189814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45952.498149189814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45952.498149189814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45952.498149189814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45952.498149189814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45952.498149189814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45952.498149189814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45952.498149189814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45952.498149189814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45952.498149189814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45952.498149189814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45952.498149189814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ref="G1058:G1121" ca="1" si="17">IFERROR(NOW()-F1058,"-")</f>
        <v>45952.498149189814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45952.498149189814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45952.498149189814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45952.498149189814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45952.498149189814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45952.498149189814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45952.498149189814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45952.498149189814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45952.498149189814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45952.498149189814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45952.498149189814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45952.498149189814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45952.498149189814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45952.498149189814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45952.498149189814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45952.498149189814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45952.498149189814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45952.498149189814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45952.498149189814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45952.498149189814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45952.498149189814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45952.498149189814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45952.498149189814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45952.498149189814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45952.498149189814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45952.498149189814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45952.498149189814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45952.498149189814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45952.498149189814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45952.498149189814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45952.498149189814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45952.498149189814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45952.498149189814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45952.498149189814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45952.498149189814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45952.498149189814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45952.498149189814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45952.498149189814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45952.498149189814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45952.498149189814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45952.498149189814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45952.498149189814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45952.498149189814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45952.498149189814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45952.498149189814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45952.498149189814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45952.498149189814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45952.498149189814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45952.498149189814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45952.498149189814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45952.498149189814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45952.498149189814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45952.498149189814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45952.498149189814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45952.498149189814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45952.498149189814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45952.498149189814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45952.498149189814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45952.498149189814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45952.498149189814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45952.498149189814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45952.498149189814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45952.498149189814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45952.498149189814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ref="G1122:G1136" ca="1" si="18">IFERROR(NOW()-F1122,"-")</f>
        <v>45952.498149189814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45952.498149189814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45952.498149189814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45952.498149189814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45952.498149189814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45952.498149189814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45952.498149189814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45952.498149189814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45952.498149189814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45952.498149189814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45952.498149189814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45952.498149189814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45952.498149189814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45952.498149189814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45952.498149189814</v>
      </c>
      <c r="H1136" s="22"/>
      <c r="I1136" s="19" t="str">
        <f>IFERROR(VLOOKUP(D1136,DB!A:F,6,0),"")</f>
        <v/>
      </c>
      <c r="J1136" s="18" t="str">
        <f>IFERROR(VLOOKUP(D1136,DB!A:G,7,0),"")</f>
        <v/>
      </c>
      <c r="K1136" s="47"/>
      <c r="L1136" s="23" t="str">
        <f>IFERROR(VLOOKUP(D1136,DB!A:I,9,0),"")</f>
        <v/>
      </c>
    </row>
  </sheetData>
  <dataValidations count="2">
    <dataValidation allowBlank="1" showInputMessage="1" showErrorMessage="1" sqref="E1" xr:uid="{5914219A-CB83-432D-936A-CC0CB6F3982A}"/>
    <dataValidation type="list" allowBlank="1" showInputMessage="1" showErrorMessage="1" sqref="E2:E11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39097</v>
      </c>
      <c r="B2" s="98" t="str">
        <f>IFERROR(VLOOKUP(D2,DB!A:K,11,0),"")</f>
        <v>R4</v>
      </c>
      <c r="C2" s="99">
        <v>1</v>
      </c>
      <c r="D2" s="95" t="s">
        <v>35115</v>
      </c>
      <c r="E2" s="100" t="s">
        <v>38998</v>
      </c>
      <c r="F2" s="101">
        <v>45703.480717592596</v>
      </c>
      <c r="G2" s="102">
        <f ca="1">IFERROR(NOW()-F2,"")</f>
        <v>249.01743148147943</v>
      </c>
      <c r="H2" s="101">
        <v>45703.474768518521</v>
      </c>
      <c r="I2" s="98" t="str">
        <f>IFERROR(VLOOKUP(D2,DB!A:F,6,0),"")</f>
        <v>SCECO</v>
      </c>
      <c r="J2" s="98" t="str">
        <f>IFERROR(VLOOKUP(D2,DB!A:G,7,0),"")</f>
        <v>Dead</v>
      </c>
      <c r="K2" s="103" t="s">
        <v>39098</v>
      </c>
      <c r="L2" s="95" t="str">
        <f>IFERROR(VLOOKUP(D2,DB!A:I,9,0),"")</f>
        <v>Latis</v>
      </c>
    </row>
    <row r="3" spans="1:16" ht="15" customHeight="1">
      <c r="A3" s="121"/>
      <c r="B3" s="121" t="str">
        <f>IFERROR(VLOOKUP(D3,DB!A:K,11,0),"")</f>
        <v/>
      </c>
      <c r="C3" s="122"/>
      <c r="D3" s="123"/>
      <c r="E3" s="100"/>
      <c r="F3" s="125"/>
      <c r="G3" s="126">
        <f ca="1">IFERROR(NOW()-F3,"")</f>
        <v>45952.498149074076</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45952.498149074076</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45952.498149074076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45952.498149074076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45952.498149074076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45952.498149074076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45952.498149074076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45952.498149074076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45952.498149074076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45952.498149074076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45952.498149074076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45952.498149074076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45952.498149074076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45952.498149074076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45952.498149074076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45952.498149074076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45952.498149074076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45952.498149074076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45952.498149074076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45952.498149074076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45952.498149074076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45952.498149074076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45952.498149074076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45952.498149074076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45952.498149074076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45952.498149074076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45952.498149074076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45952.498149074076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45952.498149074076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45952.498149074076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45952.498149074076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45952.498149074076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45952.498149074076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45952.498149074076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45952.498149074076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45952.498149074076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45952.498149074076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45952.498149074076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45952.498149074076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45952.498149074076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45952.498149074076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45952.498149074076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45952.498149074076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45952.498149074076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45952.498149074076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45952.498149074076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45952.498149074076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45952.498149074076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45952.498149074076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45952.498149074076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45952.498149074076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45952.498149074076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45952.498149074076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45952.498149074076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45952.498149074076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45952.498149074076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45952.498149074076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45952.498149074076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45952.498149074076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45952.498149074076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45952.498149074076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45952.498149074076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45952.498149074076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45952.498149074076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45952.498149074076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45952.498149074076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45952.498149074076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45952.498149074076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45952.498149074076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45952.498149074076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45952.498149074076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45952.498149074076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45952.498149074076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45952.498149074076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45952.498149074076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45952.498149074076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45952.498149074076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45952.498149074076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45952.498149074076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45952.498149074076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45952.498149074076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45952.498149074076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45952.498149074076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45952.498149074076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45952.498149074076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45952.498149074076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45952.498149074076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45952.498149074076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45952.498149074076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45952.498149074076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45952.498149074076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45952.498149074076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45952.498149074076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45952.498149074076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45952.498149074076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45952.498149074076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45952.498149074076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45952.498149074076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45952.498149074076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45952.498149074076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45952.498149074076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45952.498149074076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45952.498149074076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45952.498149074076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45952.498149074076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45952.498149074076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45952.498149074076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45952.498149074076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45952.498149074076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45952.498149074076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45952.498149074076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45952.498149074076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45952.498149074076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45952.498149074076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45952.498149074076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45952.498149074076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45952.498149074076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45952.498149074076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45952.498149074076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45952.498149074076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45952.498149074076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45952.498149074076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45952.498149074076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45952.498149074076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45952.498149074076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45952.498149074076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45952.498149074076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45952.498149074076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45952.498149074076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45952.498149074076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45952.498149074076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45952.498149074076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45952.498149074076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45952.498149074076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45952.498149074076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45952.498149074076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45952.498149074076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45952.498149074076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45952.498149074076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45952.498149074076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45952.498149074076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45952.498149074076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45952.498149074076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45952.498149074076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45952.498149074076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45952.498149074076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45952.498149074076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45952.498149074076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45952.498149074076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45952.498149074076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45952.498149074076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45952.498149074076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45952.498149074076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45952.498149074076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45952.498149074076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45952.498149074076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45952.498149074076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45952.498149074076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45952.498149074076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45952.498149074076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45952.498149074076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45952.498149074076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45952.498149074076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45952.498149074076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45952.498149074076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45952.498149074076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45952.498149074076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45952.498149074076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45952.498149074076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45952.498149074076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45952.498149074076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45952.498149074076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45952.498149074076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45952.498149074076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45952.498149074076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45952.498149074076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45952.498149074076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45952.498149074076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45952.498149074076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45952.498149074076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45952.498149074076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45952.498149074076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45952.498149074076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45952.498149074076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45952.498149074076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45952.498149074076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45952.498149074076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45952.498149074076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45952.498149074076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45952.498149074076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45952.498149074076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45952.498149074076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45952.498149074076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45952.498149074076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45952.498149074076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45952.498149074076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45952.498149074076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45952.498149074076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45952.498149074076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45952.498149074076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45952.498149074076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45952.498149074076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45952.498149074076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45952.498149074076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45952.498149074076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45952.498149074076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45952.498149074076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45952.498149074076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45952.498149074076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45952.498149074076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45952.498149074076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45952.498149074076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45952.498149074076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45952.498149074076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45952.498149074076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45952.498149074076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45952.498149074076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45952.498149074076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45952.498149074076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45952.498149074076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45952.498149074076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45952.498149074076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45952.498149074076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45952.498149074076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45952.498149074076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45952.498149074076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45952.498149074076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45952.498149074076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45952.498149074076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45952.498149074076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45952.498149074076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45952.498149074076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45952.498149074076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45952.498149074076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45952.498149074076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45952.498149074076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45952.498149074076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45952.498149074076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45952.498149074076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45952.498149074076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45952.498149074076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45952.498149074076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45952.498149074076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45952.498149074076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45952.498149074076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45952.498149074076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45952.498149074076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45952.498149074076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45952.498149074076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45952.498149074076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45952.498149074076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45952.498149074076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45952.498149074076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45952.498149074076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45952.498149074076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45952.498149074076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45952.498149074076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45952.498149074076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45952.498149074076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45952.498149074076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45952.498149074076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45952.498149074076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45952.498149074076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45952.498149074076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45952.498149074076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45952.498149074076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45952.498149074076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45952.498149074076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45952.498149074076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45952.498149074076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45952.498149074076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45952.498149074076</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45952.498149074076</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1"/>
  <sheetViews>
    <sheetView tabSelected="1" workbookViewId="0">
      <selection activeCell="K11" sqref="K11"/>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39099</v>
      </c>
      <c r="B2" s="37" t="str">
        <f>IFERROR(VLOOKUP(D2,DB!A:K,11,0),"")</f>
        <v>R5</v>
      </c>
      <c r="C2" s="37">
        <v>3</v>
      </c>
      <c r="D2" s="120" t="s">
        <v>36034</v>
      </c>
      <c r="E2" s="37" t="s">
        <v>38998</v>
      </c>
      <c r="F2" s="38">
        <v>45891.832060185188</v>
      </c>
      <c r="G2" s="146">
        <f ca="1">IFERROR(NOW()-F2,"")</f>
        <v>60.666088888887316</v>
      </c>
      <c r="H2" s="38">
        <v>45891.790393518517</v>
      </c>
      <c r="I2" s="37" t="str">
        <f>IFERROR(VLOOKUP(D2,DB!A:F,6,0),"")</f>
        <v>Generator-SG</v>
      </c>
      <c r="J2" s="37" t="str">
        <f>IFERROR(VLOOKUP(D2,DB!A:G,7,0),"")</f>
        <v>Vandalized</v>
      </c>
      <c r="K2" s="37" t="s">
        <v>39100</v>
      </c>
      <c r="L2" s="37" t="str">
        <f>IFERROR(VLOOKUP(D2,DB!A:I,9,0),"")</f>
        <v>Latis</v>
      </c>
      <c r="M2" s="119"/>
    </row>
    <row r="3" spans="1:13" ht="30.75">
      <c r="A3" s="37" t="s">
        <v>39101</v>
      </c>
      <c r="B3" s="37" t="str">
        <f>IFERROR(VLOOKUP(D3,DB!A:K,11,0),"")</f>
        <v>R5</v>
      </c>
      <c r="C3" s="37">
        <v>1</v>
      </c>
      <c r="D3" s="37" t="s">
        <v>31329</v>
      </c>
      <c r="E3" s="37" t="s">
        <v>39083</v>
      </c>
      <c r="F3" s="38">
        <v>45926.188877314817</v>
      </c>
      <c r="G3" s="146">
        <f t="shared" ref="G3" ca="1" si="0">IFERROR(NOW()-F3,"")</f>
        <v>26.309271759258991</v>
      </c>
      <c r="H3" s="38">
        <v>45926.158159722225</v>
      </c>
      <c r="I3" s="37" t="str">
        <f>IFERROR(VLOOKUP(D3,DB!A:F,6,0),"")</f>
        <v>SCECO</v>
      </c>
      <c r="J3" s="37" t="str">
        <f>IFERROR(VLOOKUP(D3,DB!A:G,7,0),"")</f>
        <v>Good</v>
      </c>
      <c r="K3" s="37" t="s">
        <v>39102</v>
      </c>
      <c r="L3" s="37" t="str">
        <f>IFERROR(VLOOKUP(D3,DB!A:I,9,0),"")</f>
        <v>Latis</v>
      </c>
      <c r="M3" s="119"/>
    </row>
    <row r="4" spans="1:13" ht="30.75">
      <c r="A4" s="37" t="s">
        <v>39103</v>
      </c>
      <c r="B4" s="37" t="str">
        <f>IFERROR(VLOOKUP(D4,DB!A:K,11,0),"")</f>
        <v>R5</v>
      </c>
      <c r="C4" s="37">
        <v>2</v>
      </c>
      <c r="D4" s="37" t="s">
        <v>31193</v>
      </c>
      <c r="E4" s="37" t="s">
        <v>38998</v>
      </c>
      <c r="F4" s="38">
        <v>45944.771574074075</v>
      </c>
      <c r="G4" s="39">
        <f t="shared" ref="G4" ca="1" si="1">IFERROR(NOW()-F4,"")</f>
        <v>7.7265750000005937</v>
      </c>
      <c r="H4" s="38">
        <v>45944.676192129627</v>
      </c>
      <c r="I4" s="37" t="str">
        <f>IFERROR(VLOOKUP(D4,DB!A:F,6,0),"")</f>
        <v>SCECO</v>
      </c>
      <c r="J4" s="37" t="str">
        <f>IFERROR(VLOOKUP(D4,DB!A:G,7,0),"")</f>
        <v>Dead</v>
      </c>
      <c r="K4" s="37" t="s">
        <v>39104</v>
      </c>
      <c r="L4" s="37" t="str">
        <f>IFERROR(VLOOKUP(D4,DB!A:I,9,0),"")</f>
        <v>Latis</v>
      </c>
    </row>
    <row r="5" spans="1:13" ht="48" customHeight="1">
      <c r="A5" s="154" t="s">
        <v>39105</v>
      </c>
      <c r="B5" s="154" t="str">
        <f>IFERROR(VLOOKUP(D5,DB!A:K,11,0),"")</f>
        <v>R5</v>
      </c>
      <c r="C5" s="154">
        <v>1</v>
      </c>
      <c r="D5" s="154" t="s">
        <v>34781</v>
      </c>
      <c r="E5" s="154" t="s">
        <v>39083</v>
      </c>
      <c r="F5" s="155">
        <v>45948.661111111112</v>
      </c>
      <c r="G5" s="156">
        <f ca="1">IFERROR(NOW()-F5,"")</f>
        <v>3.8370379629632225</v>
      </c>
      <c r="H5" s="155">
        <v>45948.661111111112</v>
      </c>
      <c r="I5" s="154" t="str">
        <f>IFERROR(VLOOKUP(D5,DB!A:F,6,0),"")</f>
        <v>SCECO</v>
      </c>
      <c r="J5" s="154" t="str">
        <f>IFERROR(VLOOKUP(D5,DB!A:G,7,0),"")</f>
        <v>Dead</v>
      </c>
      <c r="K5" s="154" t="s">
        <v>39106</v>
      </c>
      <c r="L5" s="154" t="str">
        <f>IFERROR(VLOOKUP(D5,DB!A:I,9,0),"")</f>
        <v>Latis</v>
      </c>
    </row>
    <row r="6" spans="1:13" ht="15">
      <c r="A6" s="154" t="s">
        <v>39107</v>
      </c>
      <c r="B6" s="154" t="str">
        <f>IFERROR(VLOOKUP(D6,DB!A:K,11,0),"")</f>
        <v>R5</v>
      </c>
      <c r="C6" s="154">
        <v>1</v>
      </c>
      <c r="D6" s="154" t="s">
        <v>38257</v>
      </c>
      <c r="E6" s="154" t="s">
        <v>38998</v>
      </c>
      <c r="F6" s="155">
        <v>45952.487719907411</v>
      </c>
      <c r="G6" s="156">
        <f ca="1">IFERROR(NOW()-F6,"")</f>
        <v>1.0429166664835066E-2</v>
      </c>
      <c r="H6" s="155">
        <v>45952.481817129628</v>
      </c>
      <c r="I6" s="154" t="str">
        <f>IFERROR(VLOOKUP(D6,DB!A:F,6,0),"")</f>
        <v>SCECO</v>
      </c>
      <c r="J6" s="154" t="str">
        <f>IFERROR(VLOOKUP(D6,DB!A:G,7,0),"")</f>
        <v>Haj Removal</v>
      </c>
      <c r="K6" s="154" t="s">
        <v>39108</v>
      </c>
      <c r="L6" s="154" t="str">
        <f>IFERROR(VLOOKUP(D6,DB!A:I,9,0),"")</f>
        <v>Latis</v>
      </c>
    </row>
    <row r="7" spans="1:13" ht="15">
      <c r="A7" s="161"/>
      <c r="B7" s="161" t="str">
        <f>IFERROR(VLOOKUP(D7,DB!A:K,11,0),"")</f>
        <v/>
      </c>
      <c r="C7" s="161"/>
      <c r="D7" s="161"/>
      <c r="E7" s="161"/>
      <c r="F7" s="162"/>
      <c r="G7" s="163">
        <f ca="1">IFERROR(NOW()-F7,"")</f>
        <v>45952.498149074076</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45952.498149074076</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45952.498149074076</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45952.498149074076</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45952.498149074076</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45952.498149074076</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45952.498149074076</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45952.498149074076</v>
      </c>
      <c r="H14" s="162"/>
      <c r="I14" s="161" t="str">
        <f>IFERROR(VLOOKUP(D14,DB!A:F,6,0),"")</f>
        <v/>
      </c>
      <c r="J14" s="161" t="str">
        <f>IFERROR(VLOOKUP(D14,DB!A:G,7,0),"")</f>
        <v/>
      </c>
      <c r="K14" s="161"/>
      <c r="L14" s="161" t="str">
        <f>IFERROR(VLOOKUP(D14,DB!A:I,9,0),"")</f>
        <v/>
      </c>
    </row>
    <row r="15" spans="1:13" ht="15">
      <c r="A15" s="161"/>
      <c r="B15" s="161" t="str">
        <f>IFERROR(VLOOKUP(D15,DB!A:K,11,0),"")</f>
        <v/>
      </c>
      <c r="C15" s="161"/>
      <c r="D15" s="157"/>
      <c r="E15" s="161"/>
      <c r="F15" s="162"/>
      <c r="G15" s="163">
        <f ca="1">IFERROR(NOW()-F15,"")</f>
        <v>45952.498149074076</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45952.498149074076</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45952.498149074076</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45952.498149074076</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45952.498149074076</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45952.498149074076</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45952.498149074076</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45952.498149074076</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45952.498149074076</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45952.498149074076</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45952.498149074076</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45952.498149074076</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45952.498149074076</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45952.498149074076</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45952.498149074076</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45952.498149074076</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45952.498149074076</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45952.498149074076</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45952.498149074076</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45952.498149074076</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45952.498149074076</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45952.498149074076</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45952.498149074076</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45952.498149074076</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45952.498149074076</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45952.498149074076</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45952.498149074076</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45952.498149074076</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45952.498149074076</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45952.498149074076</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45952.498149074076</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45952.498149074076</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45952.498149074076</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45952.498149074076</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45952.498149074076</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45952.498149074076</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45952.498149074076</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45952.498149074076</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45952.498149074076</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45952.498149074076</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45952.498149074076</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45952.498149074076</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45952.498149074076</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45952.498149074076</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45952.498149074076</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45952.498149074076</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45952.498149074076</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45952.498149074076</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45952.498149074076</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45952.498149074076</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45952.498149074076</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45952.498149074076</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45952.498149074076</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45952.498149074076</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45952.498149074076</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45952.498149074076</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45952.498149074076</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45952.498149074076</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45952.498149074076</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45952.498149074076</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45952.498149074076</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45952.498149074076</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45952.498149074076</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45952.498149074076</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45952.498149074076</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45952.498149074076</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45952.498149074076</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45952.498149074076</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45952.498149074076</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45952.498149074076</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45952.498149074076</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45952.498149074076</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45952.498149074076</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45952.498149074076</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45952.498149074076</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45952.498149074076</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45952.498149074076</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45952.498149074076</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45952.498149074076</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45952.498149074076</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45952.498149074076</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45952.498149074076</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45952.498149074076</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45952.498149074076</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45952.498149074076</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45952.498149074076</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45952.498149074076</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45952.498149074076</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45952.498149074076</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45952.498149074076</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45952.498149074076</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45952.498149074076</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45952.498149074076</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45952.498149074076</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45952.498149074076</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45952.498149074076</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45952.498149074076</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45952.498149074076</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45952.498149074076</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45952.498149074076</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45952.498149074076</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45952.498149074076</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45952.498149074076</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45952.498149074076</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45952.498149074076</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45952.498149074076</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45952.498149074076</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45952.498149074076</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45952.498149074076</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45952.498149074076</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45952.498149074076</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45952.498149074076</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45952.498149074076</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45952.498149074076</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45952.498149074076</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45952.498149074076</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45952.498149074076</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45952.498149074076</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45952.498149074076</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45952.498149074076</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45952.498149074076</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45952.498149074076</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45952.498149074076</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45952.498149074076</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45952.498149074076</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45952.498149074076</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45952.498149074076</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45952.498149074076</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45952.498149074076</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45952.498149074076</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45952.498149074076</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45952.498149074076</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45952.498149074076</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45952.498149074076</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45952.498149074076</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45952.498149074076</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45952.498149074076</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45952.498149074076</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45952.498149074076</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45952.498149074076</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45952.498149074076</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45952.498149074076</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45952.498149074076</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45952.498149074076</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45952.498149074076</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45952.498149074076</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45952.498149074076</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45952.498149074076</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45952.498149074076</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45952.498149074076</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45952.498149074076</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45952.498149074076</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45952.498149074076</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45952.498149074076</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45952.498149074076</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45952.498149074076</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45952.498149074076</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45952.498149074076</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45952.498149074076</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45952.498149074076</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45952.498149074076</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45952.498149074076</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45952.498149074076</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45952.498149074076</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45952.498149074076</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45952.498149074076</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45952.498149074076</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45952.498149074076</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45952.498149074076</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45952.498149074076</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45952.498149074076</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45952.498149074076</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45952.498149074076</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45952.498149074076</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45952.498149074076</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45952.498149074076</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45952.498149074076</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45952.498149074076</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45952.498149074076</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45952.498149074076</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45952.498149074076</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45952.498149074076</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45952.498149074076</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45952.498149074076</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45952.498149074076</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45952.498149074076</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45952.498149074076</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45952.498149074076</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45952.498149074076</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45952.498149074076</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45952.498149074076</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45952.498149074076</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45952.498149074076</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45952.498149074076</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45952.498149074076</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45952.498149074076</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45952.498149074076</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45952.498149074076</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45952.498149074076</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45952.498149074076</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45952.498149074076</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45952.498149074076</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45952.498149074076</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45952.498149074076</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45952.498149074076</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45952.498149074076</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45952.498149074076</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45952.498149074076</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45952.498149074076</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45952.498149074076</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45952.498149074076</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45952.498149074076</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45952.498149074076</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45952.498149074076</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45952.498149074076</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45952.498149074076</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45952.498149074076</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45952.498149074076</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45952.498149074076</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45952.498149074076</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45952.498149074076</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45952.498149074076</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45952.498149074076</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45952.498149074076</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45952.498149074076</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45952.498149074076</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45952.498149074076</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45952.498149074076</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45952.498149074076</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45952.498149074076</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45952.498149074076</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45952.498149074076</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45952.498149074076</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45952.498149074076</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45952.498149074076</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45952.498149074076</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45952.498149074076</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45952.498149074076</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45952.498149074076</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45952.498149074076</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45952.498149074076</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45952.498149074076</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45952.498149074076</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45952.498149074076</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45952.498149074076</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45952.498149074076</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45952.498149074076</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45952.498149074076</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45952.498149074076</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45952.498149074076</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45952.498149074076</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45952.498149074076</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45952.498149074076</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45952.498149074076</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45952.498149074076</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45952.498149074076</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45952.498149074076</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45952.498149074076</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45952.498149074076</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45952.498149074076</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45952.498149074076</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45952.498149074076</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45952.498149074076</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45952.498149074076</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45952.498149074076</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45952.498149074076</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45952.498149074076</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45952.498149074076</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45952.498149074076</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45952.498149074076</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45952.498149074076</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45952.498149074076</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45952.498149074076</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45952.498149074076</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45952.498149074076</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45952.498149074076</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45952.498149074076</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45952.498149074076</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45952.498149074076</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45952.498149074076</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45952.498149074076</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45952.498149074076</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45952.498149074076</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45952.498149074076</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45952.498149074076</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45952.498149074076</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45952.498149074076</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45952.498149074076</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45952.498149074076</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45952.498149074076</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45952.498149074076</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45952.498149074076</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45952.498149074076</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45952.498149074076</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45952.498149074076</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45952.498149074076</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45952.498149074076</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45952.498149074076</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45952.498149074076</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45952.498149074076</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45952.498149074076</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45952.498149074076</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45952.498149074076</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45952.498149074076</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45952.498149074076</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45952.498149074076</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45952.498149074076</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45952.498149074076</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45952.498149074076</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45952.498149074076</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45952.498149074076</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45952.498149074076</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45952.498149074076</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45952.498149074076</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45952.498149074076</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45952.498149074076</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45952.498149074076</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45952.498149074076</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45952.498149074076</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45952.498149074076</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45952.498149074076</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45952.498149074076</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45952.498149074076</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45952.498149074076</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45952.498149074076</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45952.498149074076</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45952.498149074076</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45952.498149074076</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45952.498149074076</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45952.498149074076</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45952.498149074076</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45952.498149074076</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45952.498149074076</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45952.498149074076</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45952.498149074076</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45952.498149074076</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45952.498149074076</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45952.498149074076</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45952.498149074076</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45952.498149074076</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45952.498149074076</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45952.498149074076</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45952.498149074076</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45952.498149074076</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45952.498149074076</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45952.498149074076</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45952.498149074076</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45952.498149074076</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45952.498149074076</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45952.498149074076</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45952.498149074076</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45952.498149074076</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45952.498149074076</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45952.498149074076</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45952.498149074076</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45952.498149074076</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45952.498149074076</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45952.498149074076</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45952.498149074076</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45952.498149074076</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45952.498149074076</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45952.498149074076</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45952.498149074076</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45952.498149074076</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45952.498149074076</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45952.498149074076</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45952.498149074076</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45952.498149074076</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45952.498149074076</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45952.498149074076</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45952.498149074076</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45952.498149074076</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45952.498149074076</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45952.498149074076</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45952.498149074076</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45952.498149074076</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45952.498149074076</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45952.498149074076</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45952.498149074076</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45952.498149074076</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45952.498149074076</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45952.498149074076</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45952.498149074076</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45952.498149074076</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45952.498149074076</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45952.498149074076</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45952.498149074076</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45952.498149074076</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45952.498149074076</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45952.498149074076</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45952.498149074076</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45952.498149074076</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45952.498149074076</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45952.498149074076</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45952.498149074076</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45952.498149074076</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45952.498149074076</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45952.498149074076</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45952.498149074076</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45952.498149074076</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45952.498149074076</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45952.498149074076</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45952.498149074076</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45952.498149074076</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45952.498149074076</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45952.498149074076</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45952.498149074076</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45952.498149074076</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45952.498149074076</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45952.498149074076</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45952.498149074076</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45952.498149074076</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45952.498149074076</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45952.498149074076</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45952.498149074076</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45952.498149074076</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45952.498149074076</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45952.498149074076</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45952.498149074076</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45952.498149074076</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45952.498149074076</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45952.498149074076</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45952.498149074076</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45952.498149074076</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45952.498149074076</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45952.498149074076</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45952.498149074076</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45952.498149074076</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45952.498149074076</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45952.498149074076</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45952.498149074076</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45952.498149074076</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45952.498149074076</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45952.498149074076</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45952.498149074076</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45952.498149074076</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45952.498149074076</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45952.498149074076</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45952.498149074076</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45952.498149074076</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45952.498149074076</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45952.498149074076</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45952.498149074076</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45952.498149074076</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45952.498149074076</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45952.498149074076</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45952.498149074076</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45952.498149074076</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45952.498149074076</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45952.498149074076</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45952.498149074076</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45952.498149074076</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45952.498149074076</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45952.498149074076</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45952.498149074076</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45952.498149074076</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45952.498149074076</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45952.498149074076</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45952.498149074076</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45952.498149074076</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45952.498149074076</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45952.498149074076</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45952.498149074076</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45952.498149074076</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45952.498149074076</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45952.498149074076</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45952.498149074076</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45952.498149074076</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45952.498149074076</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45952.498149074076</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45952.498149074076</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45952.498149074076</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45952.498149074076</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45952.498149074076</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45952.498149074076</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45952.498149074076</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45952.498149074076</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45952.498149074076</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45952.498149074076</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45952.498149074076</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45952.498149074076</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45952.498149074076</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45952.498149074076</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45952.498149074076</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45952.498149074076</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45952.498149074076</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45952.498149074076</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45952.498149074076</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45952.498149074076</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45952.498149074076</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45952.498149074076</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45952.498149074076</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45952.498149074076</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45952.498149074076</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45952.498149074076</v>
      </c>
      <c r="H509" s="162"/>
      <c r="I509" s="161" t="str">
        <f>IFERROR(VLOOKUP(D509,DB!A:F,6,0),"")</f>
        <v/>
      </c>
      <c r="J509" s="161" t="str">
        <f>IFERROR(VLOOKUP(D509,DB!A:G,7,0),"")</f>
        <v/>
      </c>
      <c r="K509" s="161"/>
      <c r="L509" s="161" t="str">
        <f>IFERROR(VLOOKUP(D509,DB!A:I,9,0),"")</f>
        <v/>
      </c>
    </row>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9" ht="15"/>
    <row r="620" ht="15"/>
    <row r="622" ht="15"/>
    <row r="623" ht="15"/>
    <row r="624" ht="15"/>
    <row r="625" ht="15"/>
    <row r="627" ht="15"/>
    <row r="628" ht="15"/>
    <row r="635" ht="15"/>
    <row r="636" ht="15"/>
    <row r="637" ht="15"/>
    <row r="638" ht="15"/>
    <row r="639" ht="15"/>
    <row r="640" ht="15"/>
    <row r="643" ht="15"/>
    <row r="644" ht="15"/>
    <row r="645" ht="15"/>
    <row r="646" ht="15"/>
    <row r="647" ht="15"/>
    <row r="648" ht="15"/>
    <row r="649" ht="15"/>
    <row r="650" ht="15"/>
    <row r="651" ht="15"/>
    <row r="652" ht="15"/>
    <row r="653" ht="15"/>
    <row r="654"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10" ht="15"/>
    <row r="711" ht="15"/>
    <row r="748" ht="15"/>
    <row r="749" ht="15"/>
    <row r="750" ht="15"/>
    <row r="751" ht="15"/>
    <row r="752" ht="15"/>
    <row r="753" ht="15"/>
    <row r="754" ht="15"/>
    <row r="755" ht="15"/>
    <row r="756" ht="15"/>
    <row r="757"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8" ht="15"/>
    <row r="839" ht="15"/>
    <row r="840" ht="15"/>
    <row r="842" ht="15"/>
    <row r="843"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6" ht="15"/>
    <row r="877" ht="15"/>
    <row r="1047" ht="15"/>
    <row r="1048" ht="15"/>
    <row r="1049" ht="15"/>
    <row r="1050" ht="15"/>
    <row r="1051" ht="15"/>
    <row r="1052" ht="15"/>
    <row r="1058" ht="15"/>
    <row r="1059" ht="15"/>
    <row r="1060" ht="15"/>
    <row r="1061" ht="15"/>
    <row r="1062" ht="15"/>
    <row r="1063" ht="15"/>
    <row r="1064"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5" ht="15"/>
    <row r="1116" ht="15"/>
    <row r="1122" ht="15"/>
    <row r="1123" ht="15"/>
    <row r="1125" ht="15"/>
    <row r="1126" ht="15"/>
    <row r="1127" ht="15"/>
    <row r="1128" ht="15"/>
    <row r="1129" ht="15"/>
    <row r="1130" ht="15"/>
    <row r="1131" ht="15"/>
    <row r="1133" ht="15"/>
    <row r="1134" ht="15"/>
    <row r="1135"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4" ht="15"/>
    <row r="1205" ht="15"/>
    <row r="1206" ht="15"/>
    <row r="1207" ht="15"/>
    <row r="1208" ht="15"/>
    <row r="1209" ht="15"/>
    <row r="1210" ht="15"/>
    <row r="1211" ht="15"/>
    <row r="1212" ht="15"/>
    <row r="1213" ht="15"/>
    <row r="1214" ht="15"/>
    <row r="1215" ht="15"/>
    <row r="1216" ht="15"/>
    <row r="1217" ht="15"/>
    <row r="1219" ht="15"/>
    <row r="1220" ht="15"/>
    <row r="1221" ht="15"/>
    <row r="1222" ht="15"/>
    <row r="1223" ht="15"/>
    <row r="1224" ht="15"/>
    <row r="1225" ht="15"/>
    <row r="1226" ht="15"/>
    <row r="1227" ht="15"/>
    <row r="1228" ht="15"/>
    <row r="1229" ht="15"/>
    <row r="1230" ht="15"/>
    <row r="1233" ht="15"/>
    <row r="1234" ht="15"/>
    <row r="1235" ht="15"/>
    <row r="1236" ht="15"/>
    <row r="1237" ht="15"/>
    <row r="1238" ht="15"/>
    <row r="1239" ht="15"/>
    <row r="1241" ht="15"/>
    <row r="1242" ht="15"/>
    <row r="1243" ht="15"/>
    <row r="1244" ht="15"/>
    <row r="1245" ht="15"/>
    <row r="1246" ht="15"/>
    <row r="1247" ht="15"/>
    <row r="1248" ht="15"/>
    <row r="1249" ht="15"/>
    <row r="1250" ht="15"/>
    <row r="1251" ht="15"/>
    <row r="1253" ht="15"/>
    <row r="1254" ht="15"/>
    <row r="1255" ht="15"/>
    <row r="1256" ht="15"/>
    <row r="1257" ht="15"/>
    <row r="1258" ht="15"/>
    <row r="1259" ht="15"/>
    <row r="1260" ht="15"/>
    <row r="1261" ht="15"/>
    <row r="1262" ht="15"/>
    <row r="1270" ht="15"/>
    <row r="1271" ht="15"/>
    <row r="1274" ht="15"/>
    <row r="1275" ht="15"/>
    <row r="1276" ht="15"/>
    <row r="1277" ht="15"/>
    <row r="1278" ht="15"/>
    <row r="1279" ht="15"/>
    <row r="1280" ht="15"/>
    <row r="1281" ht="15"/>
    <row r="1284" ht="15"/>
    <row r="1285" ht="15"/>
    <row r="1286" ht="15"/>
    <row r="1287" ht="15"/>
    <row r="1288" ht="15"/>
    <row r="1289" ht="15"/>
    <row r="1290" ht="15"/>
    <row r="1291" ht="15"/>
    <row r="1292" ht="15"/>
    <row r="1293" ht="15"/>
    <row r="1294" ht="15"/>
    <row r="1295" ht="15"/>
    <row r="1297" ht="15"/>
    <row r="1298" ht="15"/>
    <row r="1299" ht="15"/>
    <row r="1302" ht="15"/>
    <row r="1304" ht="15"/>
    <row r="1306" ht="15"/>
    <row r="1309" ht="15"/>
    <row r="1310" ht="15"/>
    <row r="1311" ht="15"/>
    <row r="1313" ht="15"/>
    <row r="1315" ht="15"/>
    <row r="1316" ht="15"/>
    <row r="1317" ht="15"/>
    <row r="1318" ht="15"/>
    <row r="1319" ht="15"/>
    <row r="1321" ht="15"/>
    <row r="1322" ht="15"/>
    <row r="1323" ht="15"/>
    <row r="1324" ht="15"/>
    <row r="1325" ht="15"/>
    <row r="1327" ht="15"/>
    <row r="1328" ht="15"/>
    <row r="1329" ht="15"/>
    <row r="1331" ht="15"/>
  </sheetData>
  <dataValidations count="2">
    <dataValidation allowBlank="1" showInputMessage="1" showErrorMessage="1" sqref="E1" xr:uid="{920C6338-E771-4DAE-8C89-92A9093EA4DE}"/>
    <dataValidation type="list" allowBlank="1" showInputMessage="1" showErrorMessage="1" sqref="E2:E50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8"/>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45952.498149074076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45952.498149074076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45952.498149074076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45952.498149074076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45952.498149074076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45952.498149074076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45952.498149074076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45952.498149074076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45952.498149074076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45952.498149074076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45952.498149074076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45952.498149074076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45952.498149074076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45952.498149074076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45952.498149074076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45952.498149074076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45952.498149074076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45952.498149074076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45952.498149074076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45952.498149074076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45952.498149074076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45952.498149074076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45952.498149074076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45952.498149074076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45952.498149074076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45952.498149074076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45952.498149074076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45952.498149074076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45952.498149074076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45952.498149074076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45952.498149074076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45952.498149074076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45952.498149074076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45952.498149074076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45952.498149074076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45952.498149074076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45952.498149074076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45952.498149074076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45952.498149074076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45952.498149074076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45952.498149074076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45952.498149074076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45952.498149074076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45952.498149074076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45952.498149074076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45952.498149074076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45952.498149074076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45952.498149074076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45952.498149074076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45952.498149074076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45952.498149074076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45952.498149074076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45952.498149074076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45952.498149074076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45952.498149074076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45952.498149074076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45952.498149074076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45952.498149074076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45952.498149074076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45952.498149074076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45952.498149074076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45952.498149074076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45952.498149074076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45952.498149074076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45952.498149074076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45952.498149074076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45952.498149074076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45952.498149074076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45952.498149074076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45952.498149074076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45952.498149074076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45952.498149074076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45952.498149074076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45952.498149074076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45952.498149074076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45952.498149074076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45952.498149074076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45952.498149074076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45952.498149074076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45952.498149074076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45952.498149074076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45952.498149074076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45952.498149074076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45952.498149074076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45952.498149074076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45952.498149074076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45952.498149074076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45952.498149074076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45952.498149074076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45952.498149074076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45952.498149074076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45952.498149074076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45952.498149074076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45952.498149074076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45952.498149074076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45952.498149074076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45952.498149074076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45952.498149074076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45952.498149074076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45952.498149074076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45952.498149074076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45952.498149074076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45952.498149074076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45952.498149074076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45952.498149074076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45952.498149074076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45952.498149074076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45952.498149074076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45952.498149074076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45952.498149074076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45952.498149074076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45952.498149074076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45952.498149074076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45952.498149074076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45952.498149074076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45952.498149074076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45952.498149074076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45952.498149074076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45952.498149074076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45952.498149074076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45952.498149074076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45952.498149074076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45952.498149074076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45952.498149074076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45952.498149074076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45952.498149074076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45952.498149074076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45952.498149074076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45952.498149074076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45952.498149074076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45952.498149074076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45952.498149074076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45952.498149074076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45952.498149074076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45952.498149074076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45952.498149074076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45952.498149074076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45952.498149074076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45952.498149074076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45952.498149074076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45952.498149074076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45952.498149074076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45952.498149074076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45952.498149074076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45952.498149074076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45952.498149074076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45952.498149074076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45952.498149074076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45952.498149074076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45952.498149074076</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45952.498149074076</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45952.498149074076</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45952.498149074076</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45952.498149074076</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45952.498149074076</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45952.498149074076</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45952.498149074076</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45952.498149074076</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45952.498149074076</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45952.498149074076</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45952.498149074076</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45952.498149074076</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45952.498149074076</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45952.498149074076</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45952.498149074076</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45952.498149074076</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45952.498149074076</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45952.498149074076</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45952.498149074076</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45952.498149074076</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45952.498149074076</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45952.498149074076</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45952.498149074076</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45952.498149074076</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45952.498149074076</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ca="1">IFERROR(NOW()-F177,"-")</f>
        <v>45952.498149074076</v>
      </c>
      <c r="H177" s="109"/>
      <c r="I177" s="105" t="str">
        <f>IFERROR(VLOOKUP(D177,DB!A:F,6,0),"")</f>
        <v/>
      </c>
      <c r="J177" s="104" t="str">
        <f>IFERROR(VLOOKUP(D177,DB!A:G,7,0),"")</f>
        <v/>
      </c>
      <c r="K177" s="110"/>
      <c r="L177" s="111" t="str">
        <f>IFERROR(VLOOKUP(D177,DB!A:I,9,0),"")</f>
        <v/>
      </c>
    </row>
    <row r="178" spans="1:12" ht="31.5" customHeight="1">
      <c r="A178" s="106"/>
      <c r="B178" s="105" t="str">
        <f>IFERROR(VLOOKUP(D178,DB!A:K,11,0),"")</f>
        <v/>
      </c>
      <c r="C178" s="107"/>
      <c r="D178" s="105"/>
      <c r="E178" s="108"/>
      <c r="F178" s="109"/>
      <c r="G178" s="78">
        <f ca="1">IFERROR(NOW()-F178,"-")</f>
        <v>45952.498149074076</v>
      </c>
      <c r="H178" s="109"/>
      <c r="I178" s="105" t="str">
        <f>IFERROR(VLOOKUP(D178,DB!A:F,6,0),"")</f>
        <v/>
      </c>
      <c r="J178" s="104" t="str">
        <f>IFERROR(VLOOKUP(D178,DB!A:G,7,0),"")</f>
        <v/>
      </c>
      <c r="K178" s="110"/>
      <c r="L178" s="111" t="str">
        <f>IFERROR(VLOOKUP(D178,DB!A:I,9,0),"")</f>
        <v/>
      </c>
    </row>
  </sheetData>
  <dataValidations count="2">
    <dataValidation allowBlank="1" showInputMessage="1" showErrorMessage="1" sqref="E1" xr:uid="{380493DB-286A-4683-AF55-C78F04945A49}"/>
    <dataValidation type="list" allowBlank="1" showInputMessage="1" showErrorMessage="1" sqref="E2:E1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2025-10-22T08:58:27Z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