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217" documentId="13_ncr:1_{F6CB121F-512D-4AA6-A0C1-0FB36C537598}" xr6:coauthVersionLast="47" xr6:coauthVersionMax="47" xr10:uidLastSave="{913ED04B-3B9F-4FB8-A8E4-00AD73E57344}"/>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I8" i="6"/>
  <c r="J8" i="6"/>
  <c r="L8" i="6"/>
  <c r="G9" i="6"/>
  <c r="I9" i="6"/>
  <c r="J9" i="6"/>
  <c r="L9" i="6"/>
  <c r="G10" i="6"/>
  <c r="I10" i="6"/>
  <c r="J10" i="6"/>
  <c r="L10" i="6"/>
  <c r="G11" i="6"/>
  <c r="I11" i="6"/>
  <c r="J11" i="6"/>
  <c r="L11" i="6"/>
  <c r="G8" i="4"/>
  <c r="G9"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L8" i="1"/>
  <c r="J8" i="1"/>
  <c r="I8" i="1"/>
  <c r="G8" i="1"/>
  <c r="B8" i="1"/>
  <c r="L9" i="1"/>
  <c r="J9" i="1"/>
  <c r="I9" i="1"/>
  <c r="G9" i="1"/>
  <c r="B9" i="1"/>
  <c r="B4" i="4"/>
  <c r="G4" i="4"/>
  <c r="I4" i="4"/>
  <c r="J4" i="4"/>
  <c r="L4" i="4"/>
  <c r="B5" i="4"/>
  <c r="G5" i="4"/>
  <c r="I5" i="4"/>
  <c r="J5" i="4"/>
  <c r="L5" i="4"/>
  <c r="B6" i="4"/>
  <c r="G6" i="4"/>
  <c r="I6" i="4"/>
  <c r="J6" i="4"/>
  <c r="L6" i="4"/>
  <c r="B7" i="4"/>
  <c r="G7" i="4"/>
  <c r="I7" i="4"/>
  <c r="J7" i="4"/>
  <c r="L7" i="4"/>
  <c r="B8" i="4"/>
  <c r="I8" i="4"/>
  <c r="J8" i="4"/>
  <c r="L8" i="4"/>
  <c r="B9" i="4"/>
  <c r="I9" i="4"/>
  <c r="J9" i="4"/>
  <c r="L9" i="4"/>
  <c r="B10" i="4"/>
  <c r="G10" i="4"/>
  <c r="I10" i="4"/>
  <c r="J10" i="4"/>
  <c r="L10" i="4"/>
  <c r="B11" i="4"/>
  <c r="G11" i="4"/>
  <c r="I11" i="4"/>
  <c r="J11" i="4"/>
  <c r="L11" i="4"/>
  <c r="B12" i="4"/>
  <c r="G12" i="4"/>
  <c r="I12" i="4"/>
  <c r="J12" i="4"/>
  <c r="L12" i="4"/>
  <c r="B13" i="4"/>
  <c r="G13" i="4"/>
  <c r="I13" i="4"/>
  <c r="J13" i="4"/>
  <c r="L13"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4" i="4"/>
  <c r="G14" i="4"/>
  <c r="I14" i="4"/>
  <c r="J14" i="4"/>
  <c r="L14" i="4"/>
  <c r="B15" i="4"/>
  <c r="G15" i="4"/>
  <c r="I15" i="4"/>
  <c r="J15" i="4"/>
  <c r="L15" i="4"/>
  <c r="B16" i="4"/>
  <c r="G16" i="4"/>
  <c r="I16" i="4"/>
  <c r="J16" i="4"/>
  <c r="L16" i="4"/>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B9" i="6"/>
  <c r="B10" i="6"/>
  <c r="B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B3" i="1"/>
  <c r="B4" i="1"/>
  <c r="B5" i="1"/>
  <c r="B6" i="1"/>
  <c r="B7" i="1"/>
  <c r="B10" i="1"/>
  <c r="B11" i="1"/>
  <c r="B12" i="1"/>
  <c r="B13" i="1"/>
  <c r="B14" i="1"/>
  <c r="B15" i="1"/>
  <c r="B16" i="1"/>
  <c r="B17" i="1"/>
  <c r="B18" i="1"/>
  <c r="B19" i="1"/>
  <c r="B20" i="1"/>
  <c r="B21" i="1"/>
  <c r="B22" i="1"/>
  <c r="B23" i="1"/>
  <c r="B24" i="1"/>
  <c r="B25" i="1"/>
  <c r="B26" i="1"/>
  <c r="B27" i="1"/>
  <c r="B28" i="1"/>
  <c r="B29" i="1"/>
  <c r="B30" i="1"/>
  <c r="B31" i="1"/>
  <c r="G2" i="1"/>
  <c r="I2" i="1"/>
  <c r="J2" i="1"/>
  <c r="L2" i="1"/>
  <c r="J3" i="1"/>
  <c r="J4" i="1"/>
  <c r="J5" i="1"/>
  <c r="J6" i="1"/>
  <c r="J7" i="1"/>
  <c r="J10" i="1"/>
  <c r="J11" i="1"/>
  <c r="J12" i="1"/>
  <c r="J13" i="1"/>
  <c r="J14" i="1"/>
  <c r="J15" i="1"/>
  <c r="J16" i="1"/>
  <c r="J17" i="1"/>
  <c r="J18" i="1"/>
  <c r="J19" i="1"/>
  <c r="J20" i="1"/>
  <c r="J21" i="1"/>
  <c r="J22" i="1"/>
  <c r="J23" i="1"/>
  <c r="J24" i="1"/>
  <c r="J25" i="1"/>
  <c r="J26" i="1"/>
  <c r="J27" i="1"/>
  <c r="J28" i="1"/>
  <c r="J29" i="1"/>
  <c r="J30" i="1"/>
  <c r="J31" i="1"/>
  <c r="I3" i="1"/>
  <c r="I4" i="1"/>
  <c r="I5" i="1"/>
  <c r="I6" i="1"/>
  <c r="I7" i="1"/>
  <c r="I10" i="1"/>
  <c r="I11" i="1"/>
  <c r="I12" i="1"/>
  <c r="I13" i="1"/>
  <c r="I14" i="1"/>
  <c r="I15" i="1"/>
  <c r="I16" i="1"/>
  <c r="I17" i="1"/>
  <c r="I18" i="1"/>
  <c r="I19" i="1"/>
  <c r="I20" i="1"/>
  <c r="I21" i="1"/>
  <c r="I22" i="1"/>
  <c r="I23" i="1"/>
  <c r="I24" i="1"/>
  <c r="I25" i="1"/>
  <c r="I26" i="1"/>
  <c r="I27" i="1"/>
  <c r="I28" i="1"/>
  <c r="I29" i="1"/>
  <c r="I30" i="1"/>
  <c r="I31"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3" i="1"/>
  <c r="L3" i="1"/>
  <c r="G4" i="1"/>
  <c r="L4" i="1"/>
  <c r="G5" i="1"/>
  <c r="L5" i="1"/>
  <c r="G6" i="1"/>
  <c r="L6" i="1"/>
  <c r="G7" i="1"/>
  <c r="L7"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alcChain>
</file>

<file path=xl/sharedStrings.xml><?xml version="1.0" encoding="utf-8"?>
<sst xmlns="http://schemas.openxmlformats.org/spreadsheetml/2006/main" count="178590" uniqueCount="39079">
  <si>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</si>
  <si>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</si>
  <si>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</si>
  <si>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</si>
  <si>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</si>
  <si>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</si>
  <si>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</si>
  <si>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</si>
  <si>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</si>
  <si>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</si>
  <si>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</si>
  <si>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</si>
  <si>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</si>
  <si>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</si>
  <si>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</si>
  <si>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</si>
  <si>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</si>
  <si>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</si>
  <si>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</si>
  <si>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</si>
  <si>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</si>
  <si>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</si>
  <si>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</si>
  <si>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</si>
  <si>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</si>
  <si>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</si>
  <si>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</si>
  <si>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</si>
  <si>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</si>
  <si>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</si>
  <si>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</si>
  <si>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</si>
  <si>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</si>
  <si>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</si>
  <si>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</si>
  <si>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</si>
  <si>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</si>
  <si>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</si>
  <si>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</si>
  <si>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</si>
  <si>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</si>
  <si>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</si>
  <si>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</si>
  <si>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</si>
  <si>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</si>
  <si>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</si>
  <si>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</si>
  <si>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</si>
  <si>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</si>
  <si>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</si>
  <si>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</si>
  <si>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</si>
  <si>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</si>
  <si>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</si>
  <si>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</si>
  <si>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</si>
  <si>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</si>
  <si>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</si>
  <si>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</si>
  <si>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</si>
  <si>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</si>
  <si>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</si>
  <si>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</si>
  <si>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</si>
  <si>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</si>
  <si>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</si>
  <si>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</si>
  <si>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</si>
  <si>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</si>
  <si>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</si>
  <si>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</si>
  <si>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</si>
  <si>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</si>
  <si>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</si>
  <si>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</si>
  <si>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</si>
  <si>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</si>
  <si>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</si>
  <si>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</si>
  <si>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</si>
  <si>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</si>
  <si>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</si>
  <si>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</si>
  <si>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</si>
  <si>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</si>
  <si>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</si>
  <si>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</si>
  <si>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</si>
  <si>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</si>
  <si>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</si>
  <si>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</si>
  <si>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</si>
  <si>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</si>
  <si>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</si>
  <si>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</si>
  <si>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</si>
  <si>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</si>
  <si>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</si>
  <si>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</si>
  <si>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</si>
  <si>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</si>
  <si>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</si>
  <si>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</si>
  <si>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</si>
  <si>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</si>
  <si>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</si>
  <si>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</si>
  <si>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</si>
  <si>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</si>
  <si>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</si>
  <si>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</si>
  <si>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</si>
  <si>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</si>
  <si>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</si>
  <si>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</si>
  <si>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</si>
  <si>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</si>
  <si>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</si>
  <si>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</si>
  <si>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</si>
  <si>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</si>
  <si>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</si>
  <si>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</si>
  <si>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</si>
  <si>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</si>
  <si>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</si>
  <si>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</si>
  <si>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</si>
  <si>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</si>
  <si>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</si>
  <si>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</si>
  <si>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</si>
  <si>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</si>
  <si>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</si>
  <si>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</si>
  <si>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</si>
  <si>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</si>
  <si>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</si>
  <si>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</si>
  <si>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</si>
  <si>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</si>
  <si>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</si>
  <si>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</si>
  <si>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</si>
  <si>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</si>
  <si>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</si>
  <si>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</si>
  <si>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</si>
  <si>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</si>
  <si>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</si>
  <si>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</si>
  <si>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</si>
  <si>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</si>
  <si>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</si>
  <si>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</si>
  <si>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</si>
  <si>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</si>
  <si>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</si>
  <si>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</si>
  <si>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</si>
  <si>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</si>
  <si>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</si>
  <si>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</si>
  <si>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</si>
  <si>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</si>
  <si>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</si>
  <si>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</si>
  <si>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</si>
  <si>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</si>
  <si>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</si>
  <si>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</si>
  <si>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</si>
  <si>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</si>
  <si>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</si>
  <si>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</si>
  <si>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</si>
  <si>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</si>
  <si>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</si>
  <si>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</si>
  <si>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</si>
  <si>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</si>
  <si>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</si>
  <si>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</si>
  <si>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</si>
  <si>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</si>
  <si>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</si>
  <si>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</si>
  <si>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</si>
  <si>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</si>
  <si>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</si>
  <si>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</si>
  <si>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</si>
  <si>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</si>
  <si>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</si>
  <si>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</si>
  <si>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</si>
  <si>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</si>
  <si>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</si>
  <si>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</si>
  <si>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</si>
  <si>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</si>
  <si>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</si>
  <si>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</si>
  <si>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</si>
  <si>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</si>
  <si>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</si>
  <si>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</si>
  <si>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</si>
  <si>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</si>
  <si>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</si>
  <si>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</si>
  <si>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</si>
  <si>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</si>
  <si>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</si>
  <si>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</si>
  <si>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</si>
  <si>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</si>
  <si>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</si>
  <si>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</si>
  <si>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</si>
  <si>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</si>
  <si>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</si>
  <si>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</si>
  <si>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</si>
  <si>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</si>
  <si>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</si>
  <si>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</si>
  <si>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</si>
  <si>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</si>
  <si>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</si>
  <si>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</si>
  <si>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</si>
  <si>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</si>
  <si>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</si>
  <si>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</si>
  <si>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</si>
  <si>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</si>
  <si>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</si>
  <si>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</si>
  <si>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</si>
  <si>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</si>
  <si>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</si>
  <si>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</si>
  <si>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</si>
  <si>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</si>
  <si>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</si>
  <si>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</si>
  <si>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</si>
  <si>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</si>
  <si>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</si>
  <si>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</si>
  <si>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</si>
  <si>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</si>
  <si>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</si>
  <si>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</si>
  <si>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</si>
  <si>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</si>
  <si>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</si>
  <si>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</si>
  <si>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</si>
  <si>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</si>
  <si>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</si>
  <si>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</si>
  <si>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</si>
  <si>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</si>
  <si>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</si>
  <si>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</si>
  <si>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</si>
  <si>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</si>
  <si>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</si>
  <si>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</si>
  <si>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</si>
  <si>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</si>
  <si>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</si>
  <si>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</si>
  <si>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</si>
  <si>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</si>
  <si>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</si>
  <si>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</si>
  <si>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</si>
  <si>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</si>
  <si>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</si>
  <si>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</si>
  <si>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</si>
  <si>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</si>
  <si>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</si>
  <si>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</si>
  <si>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</si>
  <si>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</si>
  <si>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</si>
  <si>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</si>
  <si>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</si>
  <si>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</si>
  <si>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</si>
  <si>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</si>
  <si>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</si>
  <si>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</si>
  <si>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</si>
  <si>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</si>
  <si>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</si>
  <si>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</si>
  <si>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</si>
  <si>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</si>
  <si>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</si>
  <si>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</si>
  <si>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</si>
  <si>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</si>
  <si>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</si>
  <si>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</si>
  <si>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</si>
  <si>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</si>
  <si>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</si>
  <si>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</si>
  <si>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</si>
  <si>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</si>
  <si>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</si>
  <si>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</si>
  <si>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</si>
  <si>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</si>
  <si>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</si>
  <si>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</si>
  <si>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</si>
  <si>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</si>
  <si>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</si>
  <si>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</si>
  <si>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</si>
  <si>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</si>
  <si>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</si>
  <si>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</si>
  <si>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</si>
  <si>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</si>
  <si>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</si>
  <si>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</si>
  <si>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</si>
  <si>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</si>
  <si>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</si>
  <si>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</si>
  <si>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</si>
  <si>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</si>
  <si>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</si>
  <si>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</si>
  <si>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</si>
  <si>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</si>
  <si>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</si>
  <si>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</si>
  <si>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</si>
  <si>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</si>
  <si>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</si>
  <si>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</si>
  <si>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</si>
  <si>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</si>
  <si>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</si>
  <si>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</si>
  <si>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</si>
  <si>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</si>
  <si>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</si>
  <si>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</si>
  <si>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</si>
  <si>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</si>
  <si>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</si>
  <si>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</si>
  <si>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</si>
  <si>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</si>
  <si>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</si>
  <si>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</si>
  <si>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</si>
  <si>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</si>
  <si>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</si>
  <si>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</si>
  <si>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</si>
  <si>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</si>
  <si>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</si>
  <si>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</si>
  <si>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</si>
  <si>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</si>
  <si>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</si>
  <si>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</si>
  <si>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</si>
  <si>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</si>
  <si>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</si>
  <si>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</si>
  <si>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</si>
  <si>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</si>
  <si>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</si>
  <si>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</si>
  <si>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</si>
  <si>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</si>
  <si>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</si>
  <si>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</si>
  <si>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</si>
  <si>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</si>
  <si>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</si>
  <si>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</si>
  <si>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</si>
  <si>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</si>
  <si>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</si>
  <si>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</si>
  <si>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</si>
  <si>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</si>
  <si>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</si>
  <si>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</si>
  <si>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</si>
  <si>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</si>
  <si>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</si>
  <si>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</si>
  <si>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</si>
  <si>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</si>
  <si>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</si>
  <si>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</si>
  <si>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</si>
  <si>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</si>
  <si>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</si>
  <si>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</si>
  <si>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</si>
  <si>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</si>
  <si>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</si>
  <si>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</si>
  <si>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</si>
  <si>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</si>
  <si>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</si>
  <si>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</si>
  <si>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</si>
  <si>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</si>
  <si>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</si>
  <si>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</si>
  <si>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</si>
  <si>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</si>
  <si>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</si>
  <si>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</si>
  <si>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</si>
  <si>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</si>
  <si>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</si>
  <si>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</si>
  <si>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</si>
  <si>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</si>
  <si>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</si>
  <si>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</si>
  <si>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</si>
  <si>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</si>
  <si>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</si>
  <si>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</si>
  <si>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</si>
  <si>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</si>
  <si>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</si>
  <si>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</si>
  <si>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</si>
  <si>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</si>
  <si>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</si>
  <si>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</si>
  <si>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</si>
  <si>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</si>
  <si>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</si>
  <si>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</si>
  <si>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</si>
  <si>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</si>
  <si>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</si>
  <si>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</si>
  <si>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</si>
  <si>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</si>
  <si>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</si>
  <si>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</si>
  <si>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</si>
  <si>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</si>
  <si>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</si>
  <si>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</si>
  <si>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</si>
  <si>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</si>
  <si>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</si>
  <si>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</si>
  <si>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</si>
  <si>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</si>
  <si>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</si>
  <si>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</si>
  <si>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</si>
  <si>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</si>
  <si>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</si>
  <si>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</si>
  <si>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</si>
  <si>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</si>
  <si>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</si>
  <si>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</si>
  <si>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</si>
  <si>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</si>
  <si>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</si>
  <si>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</si>
  <si>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</si>
  <si>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</si>
  <si>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</si>
  <si>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</si>
  <si>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</si>
  <si>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</si>
  <si>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</si>
  <si>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</si>
  <si>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</si>
  <si>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</si>
  <si>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</si>
  <si>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</si>
  <si>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</si>
  <si>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</si>
  <si>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</si>
  <si>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</si>
  <si>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</si>
  <si>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</si>
  <si>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</si>
  <si>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</si>
  <si>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</si>
  <si>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</si>
  <si>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</si>
  <si>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</si>
  <si>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</si>
  <si>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</si>
  <si>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</si>
  <si>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</si>
  <si>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</si>
  <si>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</si>
  <si>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</si>
  <si>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</si>
  <si>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</si>
  <si>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</si>
  <si>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</si>
  <si>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</si>
  <si>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</si>
  <si>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</si>
  <si>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</si>
  <si>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</si>
  <si>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</si>
  <si>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</si>
  <si>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</si>
  <si>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</si>
  <si>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</si>
  <si>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</si>
  <si>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</si>
  <si>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</si>
  <si>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</si>
  <si>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</si>
  <si>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</si>
  <si>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</si>
  <si>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</si>
  <si>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</si>
  <si>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</si>
  <si>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</si>
  <si>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</si>
  <si>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</si>
  <si>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</si>
  <si>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</si>
  <si>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</si>
  <si>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</si>
  <si>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</si>
  <si>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</si>
  <si>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</si>
  <si>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</si>
  <si>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</si>
  <si>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</si>
  <si>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</si>
  <si>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</si>
  <si>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</si>
  <si>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</si>
  <si>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</si>
  <si>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</si>
  <si>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</si>
  <si>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</si>
  <si>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</si>
  <si>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</si>
  <si>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</si>
  <si>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</si>
  <si>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</si>
  <si>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</si>
  <si>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</si>
  <si>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</si>
  <si>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</si>
  <si>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</si>
  <si>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</si>
  <si>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</si>
  <si>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</si>
  <si>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</si>
  <si>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</si>
  <si>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</si>
  <si>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</si>
  <si>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</si>
  <si>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</si>
  <si>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</si>
  <si>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</si>
  <si>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</si>
  <si>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</si>
  <si>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</si>
  <si>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</si>
  <si>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</si>
  <si>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</si>
  <si>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</si>
  <si>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</si>
  <si>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</si>
  <si>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</si>
  <si>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</si>
  <si>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</si>
  <si>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</si>
  <si>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</si>
  <si>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</si>
  <si>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</si>
  <si>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</si>
  <si>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</si>
  <si>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</si>
  <si>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</si>
  <si>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</si>
  <si>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</si>
  <si>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</si>
  <si>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</si>
  <si>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</si>
  <si>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</si>
  <si>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</si>
  <si>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</si>
  <si>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</si>
  <si>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</si>
  <si>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</si>
  <si>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</si>
  <si>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</si>
  <si>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</si>
  <si>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</si>
  <si>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</si>
  <si>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</si>
  <si>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</si>
  <si>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</si>
  <si>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</si>
  <si>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</si>
  <si>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</si>
  <si>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</si>
  <si>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</si>
  <si>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</si>
  <si>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</si>
  <si>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</si>
  <si>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</si>
  <si>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</si>
  <si>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</si>
  <si>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</si>
  <si>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</si>
  <si>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</si>
  <si>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</si>
  <si>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</si>
  <si>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</si>
  <si>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</si>
  <si>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</si>
  <si>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</si>
  <si>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</si>
  <si>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</si>
  <si>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</si>
  <si>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</si>
  <si>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</si>
  <si>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</si>
  <si>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</si>
  <si>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</si>
  <si>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</si>
  <si>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</si>
  <si>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</si>
  <si>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</si>
  <si>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</si>
  <si>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</si>
  <si>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</si>
  <si>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</si>
  <si>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</si>
  <si>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</si>
  <si>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</si>
  <si>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</si>
  <si>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</si>
  <si>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</si>
  <si>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</si>
  <si>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</si>
  <si>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</si>
  <si>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</si>
  <si>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</si>
  <si>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</si>
  <si>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</si>
  <si>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</si>
  <si>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</si>
  <si>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</si>
  <si>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</si>
  <si>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</si>
  <si>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</si>
  <si>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</si>
  <si>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</si>
  <si>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</si>
  <si>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</si>
  <si>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</si>
  <si>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</si>
  <si>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</si>
  <si>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</si>
  <si>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</si>
  <si>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</si>
  <si>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</si>
  <si>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</si>
  <si>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</si>
  <si>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</si>
  <si>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</si>
  <si>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</si>
  <si>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</si>
  <si>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</si>
  <si>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</si>
  <si>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</si>
  <si>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</si>
  <si>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</si>
  <si>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</si>
  <si>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</si>
  <si>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</si>
  <si>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</si>
  <si>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</si>
  <si>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</si>
  <si>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</si>
  <si>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</si>
  <si>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</si>
  <si>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</si>
  <si>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</si>
  <si>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</si>
  <si>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</si>
  <si>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</si>
  <si>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</si>
  <si>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</si>
  <si>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</si>
  <si>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</si>
  <si>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</si>
  <si>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</si>
  <si>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</si>
  <si>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</si>
  <si>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</si>
  <si>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</si>
  <si>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</si>
  <si>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</si>
  <si>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</si>
  <si>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</si>
  <si>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</si>
  <si>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</si>
  <si>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</si>
  <si>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</si>
  <si>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</si>
  <si>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</si>
  <si>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</si>
  <si>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</si>
  <si>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</si>
  <si>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</si>
  <si>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</si>
  <si>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</si>
  <si>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</si>
  <si>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</si>
  <si>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</si>
  <si>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</si>
  <si>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</si>
  <si>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</si>
  <si>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</si>
  <si>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</si>
  <si>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</si>
  <si>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</si>
  <si>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</si>
  <si>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</si>
  <si>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</si>
  <si>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</si>
  <si>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</si>
  <si>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</si>
  <si>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</si>
  <si>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</si>
  <si>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</si>
  <si>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</si>
  <si>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</si>
  <si>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</si>
  <si>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</si>
  <si>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</si>
  <si>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</si>
  <si>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</si>
  <si>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</si>
  <si>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</si>
  <si>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</si>
  <si>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</si>
  <si>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</si>
  <si>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</si>
  <si>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</si>
  <si>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</si>
  <si>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</si>
  <si>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</si>
  <si>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</si>
  <si>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</si>
  <si>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</si>
  <si>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</si>
  <si>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</si>
  <si>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</si>
  <si>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</si>
  <si>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</si>
  <si>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</si>
  <si>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</si>
  <si>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</si>
  <si>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</si>
  <si>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</si>
  <si>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</si>
  <si>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</si>
  <si>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</si>
  <si>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</si>
  <si>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</si>
  <si>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</si>
  <si>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</si>
  <si>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</si>
  <si>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</si>
  <si>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</si>
  <si>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</si>
  <si>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</si>
  <si>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</si>
  <si>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</si>
  <si>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</si>
  <si>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</si>
  <si>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</si>
  <si>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</si>
  <si>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</si>
  <si>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</si>
  <si>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</si>
  <si>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</si>
  <si>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</si>
  <si>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</si>
  <si>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</si>
  <si>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</si>
  <si>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</si>
  <si>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</si>
  <si>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</si>
  <si>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</si>
  <si>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</si>
  <si>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</si>
  <si>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</si>
  <si>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</si>
  <si>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</si>
  <si>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</si>
  <si>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</si>
  <si>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</si>
  <si>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</si>
  <si>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</si>
  <si>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</si>
  <si>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</si>
  <si>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</si>
  <si>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</si>
  <si>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</si>
  <si>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</si>
  <si>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</si>
  <si>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</si>
  <si>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</si>
  <si>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</si>
  <si>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</si>
  <si>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</si>
  <si>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</si>
  <si>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</si>
  <si>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</si>
  <si>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</si>
  <si>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</si>
  <si>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</si>
  <si>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</si>
  <si>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</si>
  <si>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</si>
  <si>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</si>
  <si>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</si>
  <si>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</si>
  <si>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</si>
  <si>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</si>
  <si>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</si>
  <si>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</si>
  <si>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</si>
  <si>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</si>
  <si>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</si>
  <si>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</si>
  <si>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</si>
  <si>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</si>
  <si>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</si>
  <si>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</si>
  <si>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</si>
  <si>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</si>
  <si>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</si>
  <si>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</si>
  <si>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</si>
  <si>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</si>
  <si>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</si>
  <si>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</si>
  <si>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</si>
  <si>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</si>
  <si>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</si>
  <si>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</si>
  <si>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</si>
  <si>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</si>
  <si>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</si>
  <si>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</si>
  <si>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</si>
  <si>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</si>
  <si>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</si>
  <si>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</si>
  <si>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</si>
  <si>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</si>
  <si>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</si>
  <si>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</si>
  <si>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</si>
  <si>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</si>
  <si>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</si>
  <si>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</si>
  <si>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</si>
  <si>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</si>
  <si>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</si>
  <si>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</si>
  <si>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</si>
  <si>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</si>
  <si>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</si>
  <si>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</si>
  <si>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</si>
  <si>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</si>
  <si>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</si>
  <si>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</si>
  <si>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</si>
  <si>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</si>
  <si>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</si>
  <si>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</si>
  <si>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</si>
  <si>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</si>
  <si>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</si>
  <si>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</si>
  <si>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</si>
  <si>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</si>
  <si>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</si>
  <si>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</si>
  <si>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</si>
  <si>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</si>
  <si>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</si>
  <si>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</si>
  <si>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</si>
  <si>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</si>
  <si>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</si>
  <si>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</si>
  <si>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</si>
  <si>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</si>
  <si>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</si>
  <si>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</si>
  <si>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</si>
  <si>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</si>
  <si>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</si>
  <si>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</si>
  <si>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</si>
  <si>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</si>
  <si>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</si>
  <si>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</si>
  <si>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</si>
  <si>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</si>
  <si>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</si>
  <si>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</si>
  <si>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</si>
  <si>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</si>
  <si>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</si>
  <si>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</si>
  <si>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</si>
  <si>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</si>
  <si>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</si>
  <si>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</si>
  <si>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</si>
  <si>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</si>
  <si>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</si>
  <si>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</si>
  <si>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</si>
  <si>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</si>
  <si>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</si>
  <si>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</si>
  <si>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</si>
  <si>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</si>
  <si>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</si>
  <si>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</si>
  <si>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</si>
  <si>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</si>
  <si>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</si>
  <si>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</si>
  <si>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</si>
  <si>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</si>
  <si>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</si>
  <si>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</si>
  <si>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</si>
  <si>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</si>
  <si>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</si>
  <si>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</si>
  <si>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</si>
  <si>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</si>
  <si>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</si>
  <si>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</si>
  <si>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</si>
  <si>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</si>
  <si>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</si>
  <si>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</si>
  <si>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</si>
  <si>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</si>
  <si>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</si>
  <si>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</si>
  <si>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</si>
  <si>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</si>
  <si>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</si>
  <si>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</si>
  <si>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</si>
  <si>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</si>
  <si>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</si>
  <si>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</si>
  <si>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</si>
  <si>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</si>
  <si>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</si>
  <si>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</si>
  <si>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</si>
  <si>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</si>
  <si>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</si>
  <si>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</si>
  <si>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</si>
  <si>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</si>
  <si>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</si>
  <si>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</si>
  <si>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</si>
  <si>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</si>
  <si>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</si>
  <si>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</si>
  <si>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</si>
  <si>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</si>
  <si>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</si>
  <si>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</si>
  <si>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</si>
  <si>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</si>
  <si>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</si>
  <si>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</si>
  <si>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</si>
  <si>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</si>
  <si>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</si>
  <si>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</si>
  <si>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</si>
  <si>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</si>
  <si>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</si>
  <si>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</si>
  <si>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</si>
  <si>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</si>
  <si>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</si>
  <si>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</si>
  <si>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</si>
  <si>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</si>
  <si>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</si>
  <si>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</si>
  <si>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</si>
  <si>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</si>
  <si>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</si>
  <si>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</si>
  <si>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</si>
  <si>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</si>
  <si>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</si>
  <si>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</si>
  <si>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</si>
  <si>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</si>
  <si>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</si>
  <si>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</si>
  <si>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</si>
  <si>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</si>
  <si>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</si>
  <si>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</si>
  <si>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</si>
  <si>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</si>
  <si>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</si>
  <si>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</si>
  <si>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</si>
  <si>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</si>
  <si>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</si>
  <si>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</si>
  <si>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</si>
  <si>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</si>
  <si>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</si>
  <si>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</si>
  <si>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</si>
  <si>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</si>
  <si>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</si>
  <si>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</si>
  <si>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</si>
  <si>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</si>
  <si>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</si>
  <si>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</si>
  <si>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</si>
  <si>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</si>
  <si>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</si>
  <si>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</si>
  <si>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</si>
  <si>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</si>
  <si>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</si>
  <si>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</si>
  <si>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</si>
  <si>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</si>
  <si>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</si>
  <si>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</si>
  <si>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</si>
  <si>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</si>
  <si>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</si>
  <si>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</si>
  <si>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</si>
  <si>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</si>
  <si>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</si>
  <si>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</si>
  <si>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</si>
  <si>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</si>
  <si>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</si>
  <si>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</si>
  <si>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</si>
  <si>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</si>
  <si>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</si>
  <si>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</si>
  <si>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</si>
  <si>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</si>
  <si>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</si>
  <si>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</si>
  <si>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</si>
  <si>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</si>
  <si>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</si>
  <si>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</si>
  <si>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</si>
  <si>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</si>
  <si>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</si>
  <si>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</si>
  <si>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</si>
  <si>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</si>
  <si>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</si>
  <si>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</si>
  <si>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</si>
  <si>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</si>
  <si>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</si>
  <si>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</si>
  <si>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</si>
  <si>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</si>
  <si>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</si>
  <si>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</si>
  <si>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</si>
  <si>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</si>
  <si>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</si>
  <si>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</si>
  <si>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</si>
  <si>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</si>
  <si>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</si>
  <si>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</si>
  <si>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</si>
  <si>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</si>
  <si>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</si>
  <si>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</si>
  <si>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</si>
  <si>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</si>
  <si>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</si>
  <si>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</si>
  <si>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</si>
  <si>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</si>
  <si>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</si>
  <si>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</si>
  <si>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</si>
  <si>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</si>
  <si>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</si>
  <si>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</si>
  <si>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</si>
  <si>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</si>
  <si>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</si>
  <si>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</si>
  <si>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</si>
  <si>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</si>
  <si>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</si>
  <si>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</si>
  <si>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</si>
  <si>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</si>
  <si>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</si>
  <si>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</si>
  <si>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</si>
  <si>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</si>
  <si>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</si>
  <si>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</si>
  <si>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</si>
  <si>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</si>
  <si>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</si>
  <si>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</si>
  <si>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</si>
  <si>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</si>
  <si>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</si>
  <si>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</si>
  <si>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</si>
  <si>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</si>
  <si>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</si>
  <si>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</si>
  <si>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</si>
  <si>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</si>
  <si>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</si>
  <si>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</si>
  <si>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</si>
  <si>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</si>
  <si>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</si>
  <si>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</si>
  <si>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</si>
  <si>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</si>
  <si>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</si>
  <si>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</si>
  <si>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</si>
  <si>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</si>
  <si>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</si>
  <si>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</si>
  <si>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</si>
  <si>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</si>
  <si>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</si>
  <si>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</si>
  <si>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</si>
  <si>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</si>
  <si>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</si>
  <si>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</si>
  <si>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</si>
  <si>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</si>
  <si>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</si>
  <si>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</si>
  <si>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</si>
  <si>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</si>
  <si>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</si>
  <si>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</si>
  <si>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</si>
  <si>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</si>
  <si>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</si>
  <si>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</si>
  <si>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</si>
  <si>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</si>
  <si>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</si>
  <si>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</si>
  <si>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</si>
  <si>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</si>
  <si>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</si>
  <si>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</si>
  <si>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</si>
  <si>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</si>
  <si>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</si>
  <si>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</si>
  <si>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</si>
  <si>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</si>
  <si>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</si>
  <si>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</si>
  <si>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</si>
  <si>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</si>
  <si>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</si>
  <si>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</si>
  <si>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</si>
  <si>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</si>
  <si>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</si>
  <si>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</si>
  <si>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</si>
  <si>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</si>
  <si>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</si>
  <si>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</si>
  <si>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</si>
  <si>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</si>
  <si>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</si>
  <si>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</si>
  <si>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</si>
  <si>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</si>
  <si>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</si>
  <si>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</si>
  <si>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</si>
  <si>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</si>
  <si>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</si>
  <si>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</si>
  <si>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</si>
  <si>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</si>
  <si>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</si>
  <si>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</si>
  <si>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</si>
  <si>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</si>
  <si>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</si>
  <si>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</si>
  <si>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</si>
  <si>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</si>
  <si>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</si>
  <si>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</si>
  <si>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</si>
  <si>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</si>
  <si>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</si>
  <si>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</si>
  <si>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</si>
  <si>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</si>
  <si>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</si>
  <si>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</si>
  <si>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</si>
  <si>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</si>
  <si>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</si>
  <si>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</si>
  <si>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</si>
  <si>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</si>
  <si>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</si>
  <si>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</si>
  <si>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</si>
  <si>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</si>
  <si>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</si>
  <si>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</si>
  <si>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</si>
  <si>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</si>
  <si>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</si>
  <si>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</si>
  <si>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</si>
  <si>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</si>
  <si>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</si>
  <si>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</si>
  <si>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</si>
  <si>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</si>
  <si>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</si>
  <si>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</si>
  <si>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</si>
  <si>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</si>
  <si>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</si>
  <si>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</si>
  <si>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</si>
  <si>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</si>
  <si>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</si>
  <si>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</si>
  <si>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</si>
  <si>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</si>
  <si>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</si>
  <si>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</si>
  <si>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</si>
  <si>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</si>
  <si>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</si>
  <si>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</si>
  <si>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</si>
  <si>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</si>
  <si>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</si>
  <si>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</si>
  <si>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</si>
  <si>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</si>
  <si>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</si>
  <si>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</si>
  <si>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</si>
  <si>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</si>
  <si>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</si>
  <si>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</si>
  <si>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</si>
  <si>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</si>
  <si>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</si>
  <si>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</si>
  <si>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</si>
  <si>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</si>
  <si>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</si>
  <si>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</si>
  <si>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</si>
  <si>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</si>
  <si>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</si>
  <si>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</si>
  <si>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</si>
  <si>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</si>
  <si>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</si>
  <si>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</si>
  <si>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</si>
  <si>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</si>
  <si>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</si>
  <si>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</si>
  <si>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</si>
  <si>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</si>
  <si>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</si>
  <si>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</si>
  <si>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</si>
  <si>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</si>
  <si>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</si>
  <si>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</si>
  <si>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</si>
  <si>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</si>
  <si>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</si>
  <si>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</si>
  <si>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</si>
  <si>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</si>
  <si>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</si>
  <si>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</si>
  <si>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</si>
  <si>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</si>
  <si>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</si>
  <si>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</si>
  <si>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</si>
  <si>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</si>
  <si>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</si>
  <si>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</si>
  <si>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</si>
  <si>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</si>
  <si>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</si>
  <si>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</si>
  <si>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</si>
  <si>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</si>
  <si>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</si>
  <si>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</si>
  <si>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</si>
  <si>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</si>
  <si>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</si>
  <si>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</si>
  <si>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</si>
  <si>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</si>
  <si>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</si>
  <si>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</si>
  <si>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</si>
  <si>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</si>
  <si>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</si>
  <si>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</si>
  <si>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</si>
  <si>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</si>
  <si>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</si>
  <si>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</si>
  <si>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</si>
  <si>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</si>
  <si>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</si>
  <si>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</si>
  <si>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</si>
  <si>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</si>
  <si>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</si>
  <si>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</si>
  <si>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</si>
  <si>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</si>
  <si>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</si>
  <si>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</si>
  <si>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</si>
  <si>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</si>
  <si>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</si>
  <si>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</si>
  <si>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</si>
  <si>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</si>
  <si>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</si>
  <si>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</si>
  <si>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</si>
  <si>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</si>
  <si>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</si>
  <si>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</si>
  <si>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</si>
  <si>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</si>
  <si>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</si>
  <si>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</si>
  <si>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</si>
  <si>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</si>
  <si>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</si>
  <si>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</si>
  <si>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</si>
  <si>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</si>
  <si>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</si>
  <si>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</si>
  <si>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</si>
  <si>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</si>
  <si>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</si>
  <si>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</si>
  <si>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</si>
  <si>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</si>
  <si>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</si>
  <si>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</si>
  <si>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</si>
  <si>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</si>
  <si>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</si>
  <si>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</si>
  <si>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</si>
  <si>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</si>
  <si>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</si>
  <si>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</si>
  <si>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</si>
  <si>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</si>
  <si>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</si>
  <si>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</si>
  <si>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</si>
  <si>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</si>
  <si>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</si>
  <si>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</si>
  <si>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</si>
  <si>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</si>
  <si>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</si>
  <si>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</si>
  <si>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</si>
  <si>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</si>
  <si>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</si>
  <si>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</si>
  <si>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</si>
  <si>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</si>
  <si>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</si>
  <si>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</si>
  <si>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</si>
  <si>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</si>
  <si>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</si>
  <si>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</si>
  <si>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</si>
  <si>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</si>
  <si>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</si>
  <si>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</si>
  <si>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</si>
  <si>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</si>
  <si>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</si>
  <si>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</si>
  <si>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</si>
  <si>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</si>
  <si>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</si>
  <si>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</si>
  <si>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</si>
  <si>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</si>
  <si>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</si>
  <si>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</si>
  <si>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</si>
  <si>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</si>
  <si>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</si>
  <si>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</si>
  <si>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</si>
  <si>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</si>
  <si>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</si>
  <si>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</si>
  <si>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</si>
  <si>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</si>
  <si>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</si>
  <si>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</si>
  <si>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</si>
  <si>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</si>
  <si>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</si>
  <si>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</si>
  <si>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</si>
  <si>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</si>
  <si>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</si>
  <si>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</si>
  <si>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</si>
  <si>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</si>
  <si>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</si>
  <si>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</si>
  <si>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</si>
  <si>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</si>
  <si>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</si>
  <si>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</si>
  <si>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</si>
  <si>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</si>
  <si>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</si>
  <si>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</si>
  <si>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</si>
  <si>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</si>
  <si>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</si>
  <si>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</si>
  <si>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</si>
  <si>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</si>
  <si>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</si>
  <si>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</si>
  <si>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</si>
  <si>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</si>
  <si>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</si>
  <si>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</si>
  <si>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</si>
  <si>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</si>
  <si>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</si>
  <si>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</si>
  <si>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</si>
  <si>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</si>
  <si>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</si>
  <si>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</si>
  <si>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</si>
  <si>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</si>
  <si>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</si>
  <si>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</si>
  <si>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</si>
  <si>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</si>
  <si>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</si>
  <si>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</si>
  <si>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</si>
  <si>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</si>
  <si>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</si>
  <si>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</si>
  <si>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</si>
  <si>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</si>
  <si>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</si>
  <si>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</si>
  <si>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</si>
  <si>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</si>
  <si>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</si>
  <si>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</si>
  <si>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</si>
  <si>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</si>
  <si>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</si>
  <si>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</si>
  <si>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</si>
  <si>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</si>
  <si>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</si>
  <si>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</si>
  <si>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</si>
  <si>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</si>
  <si>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</si>
  <si>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</si>
  <si>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</si>
  <si>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</si>
  <si>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</si>
  <si>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</si>
  <si>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</si>
  <si>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</si>
  <si>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</si>
  <si>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</si>
  <si>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</si>
  <si>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</si>
  <si>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</si>
  <si>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</si>
  <si>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</si>
  <si>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</si>
  <si>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</si>
  <si>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</si>
  <si>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</si>
  <si>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</si>
  <si>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</si>
  <si>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</si>
  <si>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</si>
  <si>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</si>
  <si>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</si>
  <si>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</si>
  <si>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</si>
  <si>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</si>
  <si>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</si>
  <si>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</si>
  <si>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</si>
  <si>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</si>
  <si>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</si>
  <si>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</si>
  <si>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</si>
  <si>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</si>
  <si>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</si>
  <si>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</si>
  <si>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</si>
  <si>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</si>
  <si>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</si>
  <si>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</si>
  <si>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</si>
  <si>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</si>
  <si>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</si>
  <si>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</si>
  <si>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</si>
  <si>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</si>
  <si>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</si>
  <si>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</si>
  <si>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</si>
  <si>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</si>
  <si>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</si>
  <si>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</si>
  <si>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</si>
  <si>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</si>
  <si>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</si>
  <si>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</si>
  <si>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</si>
  <si>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</si>
  <si>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</si>
  <si>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</si>
  <si>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</si>
  <si>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</si>
  <si>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</si>
  <si>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</si>
  <si>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</si>
  <si>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</si>
  <si>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</si>
  <si>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</si>
  <si>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</si>
  <si>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</si>
  <si>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</si>
  <si>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</si>
  <si>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</si>
  <si>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</si>
  <si>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</si>
  <si>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</si>
  <si>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</si>
  <si>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</si>
  <si>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</si>
  <si>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</si>
  <si>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</si>
  <si>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</si>
  <si>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</si>
  <si>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</si>
  <si>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</si>
  <si>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</si>
  <si>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</si>
  <si>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</si>
  <si>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</si>
  <si>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</si>
  <si>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</si>
  <si>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</si>
  <si>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</si>
  <si>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</si>
  <si>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</si>
  <si>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</si>
  <si>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</si>
  <si>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</si>
  <si>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</si>
  <si>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</si>
  <si>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</si>
  <si>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</si>
  <si>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</si>
  <si>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</si>
  <si>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</si>
  <si>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</si>
  <si>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</si>
  <si>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</si>
  <si>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</si>
  <si>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</si>
  <si>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</si>
  <si>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</si>
  <si>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</si>
  <si>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</si>
  <si>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</si>
  <si>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</si>
  <si>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</si>
  <si>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</si>
  <si>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</si>
  <si>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</si>
  <si>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</si>
  <si>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</si>
  <si>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</si>
  <si>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</si>
  <si>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</si>
  <si>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</si>
  <si>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</si>
  <si>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</si>
  <si>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</si>
  <si>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</si>
  <si>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</si>
  <si>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</si>
  <si>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</si>
  <si>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</si>
  <si>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</si>
  <si>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</si>
  <si>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</si>
  <si>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</si>
  <si>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</si>
  <si>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</si>
  <si>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</si>
  <si>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</si>
  <si>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</si>
  <si>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</si>
  <si>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</si>
  <si>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</si>
  <si>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</si>
  <si>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</si>
  <si>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</si>
  <si>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</si>
  <si>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</si>
  <si>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</si>
  <si>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</si>
  <si>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</si>
  <si>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</si>
  <si>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</si>
  <si>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</si>
  <si>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</si>
  <si>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</si>
  <si>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</si>
  <si>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</si>
  <si>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</si>
  <si>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</si>
  <si>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</si>
  <si>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</si>
  <si>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</si>
  <si>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</si>
  <si>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</si>
  <si>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</si>
  <si>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</si>
  <si>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</si>
  <si>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</si>
  <si>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</si>
  <si>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</si>
  <si>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</si>
  <si>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</si>
  <si>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</si>
  <si>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</si>
  <si>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</si>
  <si>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</si>
  <si>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</si>
  <si>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</si>
  <si>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</si>
  <si>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</si>
  <si>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</si>
  <si>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</si>
  <si>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</si>
  <si>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</si>
  <si>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</si>
  <si>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</si>
  <si>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</si>
  <si>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</si>
  <si>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</si>
  <si>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</si>
  <si>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</si>
  <si>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</si>
  <si>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</si>
  <si>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</si>
  <si>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</si>
  <si>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</si>
  <si>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</si>
  <si>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</si>
  <si>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</si>
  <si>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</si>
  <si>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</si>
  <si>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</si>
  <si>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</si>
  <si>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</si>
  <si>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</si>
  <si>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</si>
  <si>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</si>
  <si>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</si>
  <si>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</si>
  <si>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</si>
  <si>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</si>
  <si>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</si>
  <si>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</si>
  <si>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</si>
  <si>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</si>
  <si>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</si>
  <si>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</si>
  <si>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</si>
  <si>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</si>
  <si>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</si>
  <si>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</si>
  <si>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</si>
  <si>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</si>
  <si>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</si>
  <si>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</si>
  <si>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</si>
  <si>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</si>
  <si>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</si>
  <si>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</si>
  <si>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</si>
  <si>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</si>
  <si>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</si>
  <si>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</si>
  <si>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</si>
  <si>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</si>
  <si>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</si>
  <si>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</si>
  <si>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</si>
  <si>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</si>
  <si>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</si>
  <si>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</si>
  <si>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</si>
  <si>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</si>
  <si>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</si>
  <si>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</si>
  <si>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</si>
  <si>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</si>
  <si>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</si>
  <si>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</si>
  <si>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</si>
  <si>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</si>
  <si>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</si>
  <si>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</si>
  <si>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</si>
  <si>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</si>
  <si>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</si>
  <si>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</si>
  <si>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</si>
  <si>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</si>
  <si>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</si>
  <si>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</si>
  <si>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</si>
  <si>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</si>
  <si>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</si>
  <si>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</si>
  <si>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</si>
  <si>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</si>
  <si>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</si>
  <si>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</si>
  <si>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</si>
  <si>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</si>
  <si>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</si>
  <si>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</si>
  <si>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</si>
  <si>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</si>
  <si>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</si>
  <si>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</si>
  <si>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</si>
  <si>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</si>
  <si>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</si>
  <si>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</si>
  <si>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</si>
  <si>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</si>
  <si>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</si>
  <si>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</si>
  <si>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</si>
  <si>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</si>
  <si>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</si>
  <si>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</si>
  <si>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</si>
  <si>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</si>
  <si>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</si>
  <si>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</si>
  <si>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</si>
  <si>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</si>
  <si>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</si>
  <si>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</si>
  <si>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</si>
  <si>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</si>
  <si>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</si>
  <si>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</si>
  <si>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</si>
  <si>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</si>
  <si>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</si>
  <si>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</si>
  <si>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</si>
  <si>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</si>
  <si>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</si>
  <si>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</si>
  <si>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</si>
  <si>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</si>
  <si>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</si>
  <si>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</si>
  <si>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</si>
  <si>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</si>
  <si>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</si>
  <si>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</si>
  <si>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</si>
  <si>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</si>
  <si>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</si>
  <si>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</si>
  <si>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</si>
  <si>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</si>
  <si>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</si>
  <si>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</si>
  <si>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</si>
  <si>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</si>
  <si>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</si>
  <si>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</si>
  <si>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</si>
  <si>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</si>
  <si>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</si>
  <si>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</si>
  <si>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</si>
  <si>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</si>
  <si>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</si>
  <si>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</si>
  <si>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</si>
  <si>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</si>
  <si>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</si>
  <si>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</si>
  <si>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</si>
  <si>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</si>
  <si>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</si>
  <si>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</si>
  <si>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</si>
  <si>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</si>
  <si>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</si>
  <si>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</si>
  <si>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</si>
  <si>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</si>
  <si>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</si>
  <si>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</si>
  <si>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</si>
  <si>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</si>
  <si>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</si>
  <si>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</si>
  <si>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</si>
  <si>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</si>
  <si>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</si>
  <si>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</si>
  <si>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</si>
  <si>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</si>
  <si>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</si>
  <si>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</si>
  <si>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</si>
  <si>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</si>
  <si>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</si>
  <si>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</si>
  <si>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</si>
  <si>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</si>
  <si>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</si>
  <si>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</si>
  <si>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</si>
  <si>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</si>
  <si>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</si>
  <si>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</si>
  <si>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</si>
  <si>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</si>
  <si>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</si>
  <si>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</si>
  <si>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</si>
  <si>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</si>
  <si>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</si>
  <si>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</si>
  <si>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</si>
  <si>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</si>
  <si>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</si>
  <si>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</si>
  <si>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</si>
  <si>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</si>
  <si>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</si>
  <si>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</si>
  <si>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</si>
  <si>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</si>
  <si>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</si>
  <si>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</si>
  <si>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</si>
  <si>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</si>
  <si>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</si>
  <si>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</si>
  <si>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</si>
  <si>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</si>
  <si>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</si>
  <si>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</si>
  <si>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</si>
  <si>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</si>
  <si>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</si>
  <si>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</si>
  <si>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</si>
  <si>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</si>
  <si>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</si>
  <si>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</si>
  <si>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</si>
  <si>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</si>
  <si>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</si>
  <si>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</si>
  <si>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</si>
  <si>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</si>
  <si>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</si>
  <si>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</si>
  <si>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</si>
  <si>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</si>
  <si>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</si>
  <si>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</si>
  <si>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</si>
  <si>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</si>
  <si>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</si>
  <si>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</si>
  <si>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</si>
  <si>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</si>
  <si>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</si>
  <si>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</si>
  <si>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</si>
  <si>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</si>
  <si>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</si>
  <si>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</si>
  <si>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</si>
  <si>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</si>
  <si>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</si>
  <si>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</si>
  <si>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</si>
  <si>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</si>
  <si>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</si>
  <si>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</si>
  <si>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</si>
  <si>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</si>
  <si>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</si>
  <si>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</si>
  <si>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</si>
  <si>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</si>
  <si>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</si>
  <si>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</si>
  <si>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</si>
  <si>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</si>
  <si>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</si>
  <si>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</si>
  <si>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</si>
  <si>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</si>
  <si>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</si>
  <si>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</si>
  <si>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</si>
  <si>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</si>
  <si>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</si>
  <si>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</si>
  <si>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</si>
  <si>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</si>
  <si>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</si>
  <si>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</si>
  <si>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</si>
  <si>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</si>
  <si>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</si>
  <si>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</si>
  <si>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</si>
  <si>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</si>
  <si>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</si>
  <si>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</si>
  <si>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</si>
  <si>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</si>
  <si>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</si>
  <si>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</si>
  <si>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</si>
  <si>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</si>
  <si>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</si>
  <si>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</si>
  <si>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</si>
  <si>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</si>
  <si>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</si>
  <si>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</si>
  <si>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</si>
  <si>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</si>
  <si>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</si>
  <si>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</si>
  <si>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</si>
  <si>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</si>
  <si>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</si>
  <si>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</si>
  <si>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</si>
  <si>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</si>
  <si>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</si>
  <si>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</si>
  <si>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</si>
  <si>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</si>
  <si>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</si>
  <si>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</si>
  <si>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</si>
  <si>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</si>
  <si>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</si>
  <si>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</si>
  <si>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</si>
  <si>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</si>
  <si>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</si>
  <si>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</si>
  <si>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</si>
  <si>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</si>
  <si>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</si>
  <si>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</si>
  <si>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</si>
  <si>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</si>
  <si>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</si>
  <si>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</si>
  <si>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</si>
  <si>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</si>
  <si>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</si>
  <si>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</si>
  <si>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</si>
  <si>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</si>
  <si>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</si>
  <si>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</si>
  <si>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</si>
  <si>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</si>
  <si>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</si>
  <si>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</si>
  <si>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</si>
  <si>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</si>
  <si>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</si>
  <si>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</si>
  <si>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</si>
  <si>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</si>
  <si>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</si>
  <si>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</si>
  <si>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</si>
  <si>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</si>
  <si>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</si>
  <si>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</si>
  <si>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</si>
  <si>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</si>
  <si>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</si>
  <si>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</si>
  <si>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</si>
  <si>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</si>
  <si>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</si>
  <si>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</si>
  <si>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</si>
  <si>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</si>
  <si>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</si>
  <si>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</si>
  <si>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</si>
  <si>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</si>
  <si>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</si>
  <si>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</si>
  <si>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</si>
  <si>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</si>
  <si>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</si>
  <si>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</si>
  <si>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</si>
  <si>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</si>
  <si>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</si>
  <si>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</si>
  <si>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</si>
  <si>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</si>
  <si>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</si>
  <si>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</si>
  <si>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</si>
  <si>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</si>
  <si>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</si>
  <si>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</si>
  <si>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</si>
  <si>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</si>
  <si>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</si>
  <si>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</si>
  <si>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</si>
  <si>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</si>
  <si>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</si>
  <si>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</si>
  <si>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</si>
  <si>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</si>
  <si>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</si>
  <si>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</si>
  <si>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</si>
  <si>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</si>
  <si>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</si>
  <si>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</si>
  <si>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</si>
  <si>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</si>
  <si>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</si>
  <si>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</si>
  <si>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</si>
  <si>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</si>
  <si>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</si>
  <si>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</si>
  <si>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</si>
  <si>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</si>
  <si>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</si>
  <si>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</si>
  <si>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</si>
  <si>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</si>
  <si>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</si>
  <si>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</si>
  <si>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</si>
  <si>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</si>
  <si>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</si>
  <si>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</si>
  <si>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</si>
  <si>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</si>
  <si>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</si>
  <si>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</si>
  <si>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</si>
  <si>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</si>
  <si>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</si>
  <si>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</si>
  <si>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</si>
  <si>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</si>
  <si>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</si>
  <si>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</si>
  <si>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</si>
  <si>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</si>
  <si>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</si>
  <si>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</si>
  <si>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</si>
  <si>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</si>
  <si>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</si>
  <si>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</si>
  <si>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</si>
  <si>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</si>
  <si>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</si>
  <si>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</si>
  <si>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</si>
  <si>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</si>
  <si>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</si>
  <si>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</si>
  <si>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</si>
  <si>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</si>
  <si>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</si>
  <si>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</si>
  <si>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</si>
  <si>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</si>
  <si>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</si>
  <si>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</si>
  <si>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</si>
  <si>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</si>
  <si>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</si>
  <si>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</si>
  <si>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</si>
  <si>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</si>
  <si>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</si>
  <si>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</si>
  <si>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</si>
  <si>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</si>
  <si>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</si>
  <si>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</si>
  <si>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</si>
  <si>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</si>
  <si>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</si>
  <si>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</si>
  <si>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</si>
  <si>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</si>
  <si>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</si>
  <si>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</si>
  <si>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</si>
  <si>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</si>
  <si>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</si>
  <si>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</si>
  <si>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</si>
  <si>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</si>
  <si>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</si>
  <si>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</si>
  <si>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</si>
  <si>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</si>
  <si>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</si>
  <si>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</si>
  <si>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</si>
  <si>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</si>
  <si>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</si>
  <si>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</si>
  <si>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</si>
  <si>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</si>
  <si>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</si>
  <si>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</si>
  <si>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</si>
  <si>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</si>
  <si>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</si>
  <si>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</si>
  <si>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</si>
  <si>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</si>
  <si>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</si>
  <si>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</si>
  <si>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</si>
  <si>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</si>
  <si>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</si>
  <si>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</si>
  <si>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</si>
  <si>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</si>
  <si>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</si>
  <si>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</si>
  <si>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</si>
  <si>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</si>
  <si>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</si>
  <si>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</si>
  <si>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</si>
  <si>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</si>
  <si>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</si>
  <si>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</si>
  <si>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</si>
  <si>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</si>
  <si>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</si>
  <si>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</si>
  <si>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</si>
  <si>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</si>
  <si>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</si>
  <si>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</si>
  <si>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</si>
  <si>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</si>
  <si>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</si>
  <si>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</si>
  <si>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</si>
  <si>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</si>
  <si>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</si>
  <si>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</si>
  <si>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</si>
  <si>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</si>
  <si>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</si>
  <si>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</si>
  <si>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</si>
  <si>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</si>
  <si>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</si>
  <si>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</si>
  <si>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</si>
  <si>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</si>
  <si>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</si>
  <si>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</si>
  <si>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</si>
  <si>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</si>
  <si>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</si>
  <si>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</si>
  <si>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</si>
  <si>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</si>
  <si>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</si>
  <si>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</si>
  <si>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</si>
  <si>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</si>
  <si>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</si>
  <si>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</si>
  <si>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</si>
  <si>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</si>
  <si>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</si>
  <si>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</si>
  <si>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</si>
  <si>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</si>
  <si>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</si>
  <si>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</si>
  <si>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</si>
  <si>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</si>
  <si>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</si>
  <si>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</si>
  <si>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</si>
  <si>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</si>
  <si>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</si>
  <si>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</si>
  <si>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</si>
  <si>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</si>
  <si>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</si>
  <si>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</si>
  <si>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</si>
  <si>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</si>
  <si>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</si>
  <si>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</si>
  <si>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</si>
  <si>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</si>
  <si>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</si>
  <si>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</si>
  <si>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</si>
  <si>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</si>
  <si>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</si>
  <si>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</si>
  <si>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</si>
  <si>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</si>
  <si>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</si>
  <si>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</si>
  <si>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</si>
  <si>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</si>
  <si>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</si>
  <si>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</si>
  <si>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</si>
  <si>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</si>
  <si>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</si>
  <si>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</si>
  <si>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</si>
  <si>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</si>
  <si>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</si>
  <si>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</si>
  <si>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</si>
  <si>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</si>
  <si>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</si>
  <si>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</si>
  <si>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</si>
  <si>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</si>
  <si>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</si>
  <si>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</si>
  <si>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</si>
  <si>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</si>
  <si>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</si>
  <si>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</si>
  <si>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</si>
  <si>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</si>
  <si>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</si>
  <si>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</si>
  <si>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</si>
  <si>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</si>
  <si>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</si>
  <si>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</si>
  <si>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</si>
  <si>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</si>
  <si>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</si>
  <si>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</si>
  <si>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</si>
  <si>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</si>
  <si>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</si>
  <si>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</si>
  <si>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</si>
  <si>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</si>
  <si>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</si>
  <si>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</si>
  <si>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</si>
  <si>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</si>
  <si>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</si>
  <si>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</si>
  <si>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</si>
  <si>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</si>
  <si>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</si>
  <si>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</si>
  <si>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</si>
  <si>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</si>
  <si>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</si>
  <si>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</si>
  <si>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</si>
  <si>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</si>
  <si>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</si>
  <si>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</si>
  <si>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</si>
  <si>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</si>
  <si>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</si>
  <si>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</si>
  <si>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</si>
  <si>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</si>
  <si>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</si>
  <si>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</si>
  <si>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</si>
  <si>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</si>
  <si>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</si>
  <si>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</si>
  <si>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</si>
  <si>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</si>
  <si>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</si>
  <si>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</si>
  <si>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</si>
  <si>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</si>
  <si>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</si>
  <si>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</si>
  <si>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</si>
  <si>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</si>
  <si>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</si>
  <si>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</si>
  <si>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</si>
  <si>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</si>
  <si>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</si>
  <si>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</si>
  <si>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</si>
  <si>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</si>
  <si>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</si>
  <si>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</si>
  <si>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</si>
  <si>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</si>
  <si>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</si>
  <si>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</si>
  <si>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</si>
  <si>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</si>
  <si>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</si>
  <si>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</si>
  <si>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</si>
  <si>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</si>
  <si>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</si>
  <si>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</si>
  <si>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</si>
  <si>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</si>
  <si>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</si>
  <si>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</si>
  <si>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</si>
  <si>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</si>
  <si>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</si>
  <si>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</si>
  <si>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</si>
  <si>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</si>
  <si>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</si>
  <si>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</si>
  <si>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</si>
  <si>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</si>
  <si>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</si>
  <si>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</si>
  <si>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</si>
  <si>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</si>
  <si>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</si>
  <si>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</si>
  <si>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</si>
  <si>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</si>
  <si>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</si>
  <si>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</si>
  <si>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</si>
  <si>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</si>
  <si>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</si>
  <si>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</si>
  <si>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</si>
  <si>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</si>
  <si>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</si>
  <si>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</si>
  <si>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</si>
  <si>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</si>
  <si>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</si>
  <si>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</si>
  <si>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</si>
  <si>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</si>
  <si>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</si>
  <si>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</si>
  <si>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</si>
  <si>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</si>
  <si>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</si>
  <si>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</si>
  <si>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</si>
  <si>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</si>
  <si>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</si>
  <si>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</si>
  <si>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</si>
  <si>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</si>
  <si>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</si>
  <si>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</si>
  <si>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</si>
  <si>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</si>
  <si>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</si>
  <si>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</si>
  <si>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</si>
  <si>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</si>
  <si>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</si>
  <si>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</si>
  <si>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</si>
  <si>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</si>
  <si>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</si>
  <si>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</si>
  <si>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</si>
  <si>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</si>
  <si>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</si>
  <si>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</si>
  <si>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</si>
  <si>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</si>
  <si>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</si>
  <si>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</si>
  <si>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</si>
  <si>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</si>
  <si>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</si>
  <si>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</si>
  <si>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</si>
  <si>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</si>
  <si>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</si>
  <si>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</si>
  <si>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</si>
  <si>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</si>
  <si>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</si>
  <si>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</si>
  <si>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</si>
  <si>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</si>
  <si>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</si>
  <si>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</si>
  <si>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</si>
  <si>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</si>
  <si>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</si>
  <si>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</si>
  <si>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</si>
  <si>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</si>
  <si>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</si>
  <si>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</si>
  <si>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</si>
  <si>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</si>
  <si>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</si>
  <si>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</si>
  <si>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</si>
  <si>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</si>
  <si>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</si>
  <si>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</si>
  <si>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</si>
  <si>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</si>
  <si>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</si>
  <si>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</si>
  <si>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</si>
  <si>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</si>
  <si>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</si>
  <si>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</si>
  <si>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</si>
  <si>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</si>
  <si>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</si>
  <si>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</si>
  <si>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</si>
  <si>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</si>
  <si>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</si>
  <si>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</si>
  <si>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</si>
  <si>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</si>
  <si>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</si>
  <si>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</si>
  <si>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</si>
  <si>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</si>
  <si>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</si>
  <si>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</si>
  <si>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</si>
  <si>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</si>
  <si>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</si>
  <si>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</si>
  <si>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</si>
  <si>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</si>
  <si>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</si>
  <si>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</si>
  <si>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</si>
  <si>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</si>
  <si>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</si>
  <si>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</si>
  <si>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</si>
  <si>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</si>
  <si>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</si>
  <si>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</si>
  <si>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</si>
  <si>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</si>
  <si>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</si>
  <si>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</si>
  <si>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</si>
  <si>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</si>
  <si>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</si>
  <si>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</si>
  <si>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</si>
  <si>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</si>
  <si>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</si>
  <si>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</si>
  <si>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</si>
  <si>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</si>
  <si>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</si>
  <si>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</si>
  <si>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</si>
  <si>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</si>
  <si>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</si>
  <si>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</si>
  <si>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</si>
  <si>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</si>
  <si>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</si>
  <si>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</si>
  <si>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</si>
  <si>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</si>
  <si>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</si>
  <si>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</si>
  <si>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</si>
  <si>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</si>
  <si>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</si>
  <si>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</si>
  <si>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</si>
  <si>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</si>
  <si>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</si>
  <si>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</si>
  <si>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</si>
  <si>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</si>
  <si>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</si>
  <si>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</si>
  <si>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</si>
  <si>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</si>
  <si>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</si>
  <si>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</si>
  <si>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</si>
  <si>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</si>
  <si>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</si>
  <si>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</si>
  <si>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</si>
  <si>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</si>
  <si>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</si>
  <si>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</si>
  <si>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</si>
  <si>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</si>
  <si>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</si>
  <si>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</si>
  <si>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</si>
  <si>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</si>
  <si>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</si>
  <si>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</si>
  <si>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</si>
  <si>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</si>
  <si>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</si>
  <si>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</si>
  <si>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</si>
  <si>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</si>
  <si>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</si>
  <si>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</si>
  <si>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</si>
  <si>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</si>
  <si>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</si>
  <si>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</si>
  <si>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</si>
  <si>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</si>
  <si>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</si>
  <si>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</si>
  <si>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</si>
  <si>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</si>
  <si>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</si>
  <si>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</si>
  <si>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</si>
  <si>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</si>
  <si>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</si>
  <si>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</si>
  <si>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</si>
  <si>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</si>
  <si>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</si>
  <si>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</si>
  <si>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</si>
  <si>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</si>
  <si>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</si>
  <si>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</si>
  <si>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</si>
  <si>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</si>
  <si>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</si>
  <si>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</si>
  <si>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</si>
  <si>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</si>
  <si>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</si>
  <si>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</si>
  <si>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</si>
  <si>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</si>
  <si>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</si>
  <si>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</si>
  <si>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</si>
  <si>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</si>
  <si>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</si>
  <si>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</si>
  <si>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</si>
  <si>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</si>
  <si>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</si>
  <si>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</si>
  <si>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</si>
  <si>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</si>
  <si>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</si>
  <si>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</si>
  <si>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</si>
  <si>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</si>
  <si>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</si>
  <si>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</si>
  <si>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</si>
  <si>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</si>
  <si>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</si>
  <si>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</si>
  <si>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</si>
  <si>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</si>
  <si>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</si>
  <si>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</si>
  <si>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</si>
  <si>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</si>
  <si>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</si>
  <si>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</si>
  <si>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</si>
  <si>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</si>
  <si>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</si>
  <si>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</si>
  <si>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</si>
  <si>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</si>
  <si>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</si>
  <si>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</si>
  <si>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</si>
  <si>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</si>
  <si>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</si>
  <si>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</si>
  <si>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</si>
  <si>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</si>
  <si>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</si>
  <si>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</si>
  <si>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</si>
  <si>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</si>
  <si>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</si>
  <si>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</si>
  <si>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</si>
  <si>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</si>
  <si>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</si>
  <si>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</si>
  <si>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</si>
  <si>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</si>
  <si>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</si>
  <si>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</si>
  <si>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</si>
  <si>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</si>
  <si>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</si>
  <si>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</si>
  <si>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</si>
  <si>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</si>
  <si>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</si>
  <si>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</si>
  <si>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</si>
  <si>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</si>
  <si>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</si>
  <si>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</si>
  <si>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</si>
  <si>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</si>
  <si>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</si>
  <si>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</si>
  <si>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</si>
  <si>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</si>
  <si>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</si>
  <si>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</si>
  <si>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</si>
  <si>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</si>
  <si>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</si>
  <si>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</si>
  <si>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</si>
  <si>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</si>
  <si>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</si>
  <si>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</si>
  <si>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</si>
  <si>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</si>
  <si>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</si>
  <si>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</si>
  <si>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</si>
  <si>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</si>
  <si>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</si>
  <si>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</si>
  <si>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</si>
  <si>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</si>
  <si>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</si>
  <si>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</si>
  <si>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</si>
  <si>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</si>
  <si>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</si>
  <si>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</si>
  <si>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</si>
  <si>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</si>
  <si>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</si>
  <si>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</si>
  <si>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</si>
  <si>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</si>
  <si>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</si>
  <si>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</si>
  <si>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</si>
  <si>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</si>
  <si>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</si>
  <si>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</si>
  <si>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</si>
  <si>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</si>
  <si>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</si>
  <si>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</si>
  <si>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</si>
  <si>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</si>
  <si>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</si>
  <si>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</si>
  <si>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</si>
  <si>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</si>
  <si>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</si>
  <si>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</si>
  <si>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</si>
  <si>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</si>
  <si>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</si>
  <si>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</si>
  <si>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</si>
  <si>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</si>
  <si>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</si>
  <si>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</si>
  <si>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</si>
  <si>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</si>
  <si>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</si>
  <si>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</si>
  <si>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</si>
  <si>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</si>
  <si>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</si>
  <si>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</si>
  <si>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</si>
  <si>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</si>
  <si>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</si>
  <si>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</si>
  <si>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</si>
  <si>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</si>
  <si>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</si>
  <si>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</si>
  <si>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</si>
  <si>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</si>
  <si>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</si>
  <si>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</si>
  <si>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</si>
  <si>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</si>
  <si>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</si>
  <si>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</si>
  <si>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</si>
  <si>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</si>
  <si>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</si>
  <si>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</si>
  <si>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</si>
  <si>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</si>
  <si>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</si>
  <si>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</si>
  <si>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</si>
  <si>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</si>
  <si>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</si>
  <si>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</si>
  <si>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</si>
  <si>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</si>
  <si>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</si>
  <si>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</si>
  <si>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</si>
  <si>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</si>
  <si>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</si>
  <si>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</si>
  <si>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</si>
  <si>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</si>
  <si>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</si>
  <si>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</si>
  <si>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</si>
  <si>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</si>
  <si>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</si>
  <si>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</si>
  <si>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</si>
  <si>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</si>
  <si>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</si>
  <si>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</si>
  <si>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</si>
  <si>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</si>
  <si>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</si>
  <si>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</si>
  <si>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</si>
  <si>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</si>
  <si>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</si>
  <si>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</si>
  <si>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</si>
  <si>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</si>
  <si>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</si>
  <si>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</si>
  <si>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</si>
  <si>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</si>
  <si>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</si>
  <si>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</si>
  <si>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</si>
  <si>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</si>
  <si>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</si>
  <si>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</si>
  <si>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</si>
  <si>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</si>
  <si>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</si>
  <si>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</si>
  <si>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</si>
  <si>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</si>
  <si>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</si>
  <si>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</si>
  <si>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</si>
  <si>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</si>
  <si>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</si>
  <si>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</si>
  <si>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</si>
  <si>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</si>
  <si>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</si>
  <si>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</si>
  <si>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</si>
  <si>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</si>
  <si>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</si>
  <si>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</si>
  <si>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</si>
  <si>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</si>
  <si>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</si>
  <si>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</si>
  <si>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</si>
  <si>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</si>
  <si>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</si>
  <si>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</si>
  <si>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</si>
  <si>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</si>
  <si>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</si>
  <si>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</si>
  <si>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</si>
  <si>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</si>
  <si>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</si>
  <si>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</si>
  <si>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</si>
  <si>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</si>
  <si>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</si>
  <si>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</si>
  <si>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</si>
  <si>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</si>
  <si>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</si>
  <si>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</si>
  <si>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</si>
  <si>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</si>
  <si>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</si>
  <si>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</si>
  <si>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</si>
  <si>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</si>
  <si>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</si>
  <si>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</si>
  <si>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</si>
  <si>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</si>
  <si>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</si>
  <si>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</si>
  <si>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</si>
  <si>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</si>
  <si>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</si>
  <si>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</si>
  <si>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</si>
  <si>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</si>
  <si>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</si>
  <si>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</si>
  <si>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</si>
  <si>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</si>
  <si>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</si>
  <si>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</si>
  <si>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</si>
  <si>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</si>
  <si>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</si>
  <si>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</si>
  <si>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</si>
  <si>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</si>
  <si>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</si>
  <si>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</si>
  <si>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</si>
  <si>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</si>
  <si>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</si>
  <si>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</si>
  <si>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</si>
  <si>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</si>
  <si>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</si>
  <si>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</si>
  <si>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</si>
  <si>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</si>
  <si>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</si>
  <si>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</si>
  <si>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</si>
  <si>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</si>
  <si>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</si>
  <si>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</si>
  <si>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</si>
  <si>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</si>
  <si>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</si>
  <si>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</si>
  <si>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</si>
  <si>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</si>
  <si>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</si>
  <si>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</si>
  <si>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</si>
  <si>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</si>
  <si>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</si>
  <si>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</si>
  <si>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</si>
  <si>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</si>
  <si>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</si>
  <si>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</si>
  <si>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</si>
  <si>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</si>
  <si>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</si>
  <si>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</si>
  <si>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</si>
  <si>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</si>
  <si>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</si>
  <si>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</si>
  <si>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</si>
  <si>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</si>
  <si>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</si>
  <si>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</si>
  <si>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</si>
  <si>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</si>
  <si>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</si>
  <si>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</si>
  <si>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</si>
  <si>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</si>
  <si>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</si>
  <si>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</si>
  <si>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</si>
  <si>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</si>
  <si>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</si>
  <si>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</si>
  <si>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</si>
  <si>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</si>
  <si>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</si>
  <si>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</si>
  <si>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</si>
  <si>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</si>
  <si>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</si>
  <si>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</si>
  <si>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</si>
  <si>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</si>
  <si>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</si>
  <si>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</si>
  <si>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</si>
  <si>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</si>
  <si>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</si>
  <si>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</si>
  <si>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</si>
  <si>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</si>
  <si>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</si>
  <si>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</si>
  <si>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</si>
  <si>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</si>
  <si>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</si>
  <si>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</si>
  <si>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</si>
  <si>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</si>
  <si>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</si>
  <si>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</si>
  <si>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</si>
  <si>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</si>
  <si>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</si>
  <si>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</si>
  <si>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</si>
  <si>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</si>
  <si>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</si>
  <si>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</si>
  <si>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</si>
  <si>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</si>
  <si>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</si>
  <si>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</si>
  <si>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</si>
  <si>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</si>
  <si>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</si>
  <si>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</si>
  <si>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</si>
  <si>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</si>
  <si>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</si>
  <si>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</si>
  <si>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</si>
  <si>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</si>
  <si>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</si>
  <si>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</si>
  <si>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</si>
  <si>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</si>
  <si>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</si>
  <si>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</si>
  <si>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</si>
  <si>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</si>
  <si>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</si>
  <si>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</si>
  <si>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</si>
  <si>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</si>
  <si>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</si>
  <si>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</si>
  <si>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</si>
  <si>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</si>
  <si>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</si>
  <si>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</si>
  <si>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</si>
  <si>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</si>
  <si>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</si>
  <si>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</si>
  <si>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</si>
  <si>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</si>
  <si>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</si>
  <si>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</si>
  <si>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</si>
  <si>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</si>
  <si>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</si>
  <si>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</si>
  <si>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</si>
  <si>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</si>
  <si>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</si>
  <si>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</si>
  <si>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</si>
  <si>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</si>
  <si>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</si>
  <si>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</si>
  <si>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</si>
  <si>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</si>
  <si>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</si>
  <si>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</si>
  <si>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</si>
  <si>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</si>
  <si>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</si>
  <si>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</si>
  <si>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</si>
  <si>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</si>
  <si>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</si>
  <si>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</si>
  <si>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</si>
  <si>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</si>
  <si>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</si>
  <si>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</si>
  <si>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</si>
  <si>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</si>
  <si>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</si>
  <si>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</si>
  <si>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</si>
  <si>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</si>
  <si>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</si>
  <si>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</si>
  <si>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</si>
  <si>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</si>
  <si>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</si>
  <si>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</si>
  <si>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</si>
  <si>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</si>
  <si>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</si>
  <si>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</si>
  <si>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</si>
  <si>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</si>
  <si>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</si>
  <si>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</si>
  <si>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</si>
  <si>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</si>
  <si>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</si>
  <si>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</si>
  <si>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</si>
  <si>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</si>
  <si>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</si>
  <si>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</si>
  <si>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</si>
  <si>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</si>
  <si>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</si>
  <si>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</si>
  <si>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</si>
  <si>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</si>
  <si>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</si>
  <si>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</si>
  <si>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</si>
  <si>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</si>
  <si>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</si>
  <si>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</si>
  <si>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</si>
  <si>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</si>
  <si>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</si>
  <si>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</si>
  <si>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</si>
  <si>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</si>
  <si>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</si>
  <si>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</si>
  <si>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</si>
  <si>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</si>
  <si>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</si>
  <si>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</si>
  <si>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</si>
  <si>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</si>
  <si>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</si>
  <si>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</si>
  <si>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</si>
  <si>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</si>
  <si>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</si>
  <si>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</si>
  <si>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</si>
  <si>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</si>
  <si>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</si>
  <si>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</si>
  <si>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</si>
  <si>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</si>
  <si>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</si>
  <si>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</si>
  <si>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</si>
  <si>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</si>
  <si>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</si>
  <si>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</si>
  <si>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</si>
  <si>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</si>
  <si>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</si>
  <si>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</si>
  <si>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</si>
  <si>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</si>
  <si>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</si>
  <si>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</si>
  <si>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</si>
  <si>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</si>
  <si>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</si>
  <si>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</si>
  <si>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</si>
  <si>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</si>
  <si>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</si>
  <si>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</si>
  <si>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</si>
  <si>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</si>
  <si>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</si>
  <si>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</si>
  <si>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</si>
  <si>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</si>
  <si>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</si>
  <si>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</si>
  <si>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</si>
  <si>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</si>
  <si>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</si>
  <si>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</si>
  <si>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</si>
  <si>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</si>
  <si>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</si>
  <si>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</si>
  <si>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</si>
  <si>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</si>
  <si>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</si>
  <si>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</si>
  <si>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</si>
  <si>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</si>
  <si>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</si>
  <si>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</si>
  <si>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</si>
  <si>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</si>
  <si>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</si>
  <si>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</si>
  <si>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</si>
  <si>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</si>
  <si>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</si>
  <si>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</si>
  <si>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</si>
  <si>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</si>
  <si>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</si>
  <si>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</si>
  <si>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</si>
  <si>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</si>
  <si>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</si>
  <si>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</si>
  <si>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</si>
  <si>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</si>
  <si>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</si>
  <si>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</si>
  <si>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</si>
  <si>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</si>
  <si>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</si>
  <si>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</si>
  <si>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</si>
  <si>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</si>
  <si>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</si>
  <si>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</si>
  <si>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</si>
  <si>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</si>
  <si>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</si>
  <si>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</si>
  <si>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</si>
  <si>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</si>
  <si>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</si>
  <si>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</si>
  <si>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</si>
  <si>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</si>
  <si>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</si>
  <si>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</si>
  <si>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</si>
  <si>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</si>
  <si>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</si>
  <si>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</si>
  <si>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</si>
  <si>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</si>
  <si>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</si>
  <si>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</si>
  <si>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</si>
  <si>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</si>
  <si>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</si>
  <si>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</si>
  <si>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</si>
  <si>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</si>
  <si>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</si>
  <si>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</si>
  <si>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</si>
  <si>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</si>
  <si>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</si>
  <si>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</si>
  <si>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</si>
  <si>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</si>
  <si>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</si>
  <si>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</si>
  <si>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</si>
  <si>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</si>
  <si>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</si>
  <si>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</si>
  <si>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</si>
  <si>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</si>
  <si>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</si>
  <si>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</si>
  <si>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</si>
  <si>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</si>
  <si>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</si>
  <si>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</si>
  <si>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</si>
  <si>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</si>
  <si>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</si>
  <si>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</si>
  <si>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</si>
  <si>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</si>
  <si>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</si>
  <si>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</si>
  <si>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</si>
  <si>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</si>
  <si>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</si>
  <si>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</si>
  <si>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</si>
  <si>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</si>
  <si>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</si>
  <si>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</si>
  <si>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</si>
  <si>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</si>
  <si>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</si>
  <si>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</si>
  <si>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</si>
  <si>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</si>
  <si>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</si>
  <si>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</si>
  <si>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</si>
  <si>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</si>
  <si>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</si>
  <si>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</si>
  <si>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</si>
  <si>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</si>
  <si>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</si>
  <si>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</si>
  <si>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</si>
  <si>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</si>
  <si>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</si>
  <si>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</si>
  <si>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</si>
  <si>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</si>
  <si>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</si>
  <si>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</si>
  <si>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</si>
  <si>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</si>
  <si>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</si>
  <si>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</si>
  <si>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</si>
  <si>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</si>
  <si>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</si>
  <si>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</si>
  <si>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</si>
  <si>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</si>
  <si>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</si>
  <si>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</si>
  <si>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</si>
  <si>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</si>
  <si>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</si>
  <si>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</si>
  <si>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</si>
  <si>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</si>
  <si>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</si>
  <si>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</si>
  <si>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</si>
  <si>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</si>
  <si>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</si>
  <si>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</si>
  <si>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</si>
  <si>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</si>
  <si>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</si>
  <si>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</si>
  <si>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</si>
  <si>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</si>
  <si>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</si>
  <si>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</si>
  <si>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</si>
  <si>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</si>
  <si>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</si>
  <si>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</si>
  <si>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</si>
  <si>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</si>
  <si>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</si>
  <si>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</si>
  <si>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</si>
  <si>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</si>
  <si>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</si>
  <si>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</si>
  <si>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</si>
  <si>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</si>
  <si>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</si>
  <si>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</si>
  <si>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</si>
  <si>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</si>
  <si>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</si>
  <si>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</si>
  <si>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</si>
  <si>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</si>
  <si>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</si>
  <si>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</si>
  <si>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</si>
  <si>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</si>
  <si>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</si>
  <si>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</si>
  <si>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</si>
  <si>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</si>
  <si>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</si>
  <si>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</si>
  <si>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</si>
  <si>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</si>
  <si>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</si>
  <si>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</si>
  <si>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</si>
  <si>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</si>
  <si>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</si>
  <si>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</si>
  <si>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</si>
  <si>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</si>
  <si>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</si>
  <si>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</si>
  <si>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</si>
  <si>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</si>
  <si>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</si>
  <si>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</si>
  <si>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</si>
  <si>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</si>
  <si>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</si>
  <si>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</si>
  <si>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</si>
  <si>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</si>
  <si>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</si>
  <si>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</si>
  <si>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</si>
  <si>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</si>
  <si>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</si>
  <si>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</si>
  <si>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</si>
  <si>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</si>
  <si>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</si>
  <si>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</si>
  <si>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</si>
  <si>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</si>
  <si>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</si>
  <si>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</si>
  <si>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</si>
  <si>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</si>
  <si>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</si>
  <si>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</si>
  <si>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</si>
  <si>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</si>
  <si>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</si>
  <si>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</si>
  <si>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</si>
  <si>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</si>
  <si>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</si>
  <si>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</si>
  <si>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</si>
  <si>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</si>
  <si>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</si>
  <si>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</si>
  <si>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</si>
  <si>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</si>
  <si>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</si>
  <si>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</si>
  <si>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</si>
  <si>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</si>
  <si>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</si>
  <si>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</si>
  <si>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</si>
  <si>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</si>
  <si>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</si>
  <si>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</si>
  <si>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</si>
  <si>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</si>
  <si>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</si>
  <si>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</si>
  <si>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</si>
  <si>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</si>
  <si>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</si>
  <si>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</si>
  <si>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</si>
  <si>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</si>
  <si>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</si>
  <si>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</si>
  <si>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</si>
  <si>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</si>
  <si>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</si>
  <si>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</si>
  <si>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</si>
  <si>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</si>
  <si>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</si>
  <si>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</si>
  <si>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</si>
  <si>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</si>
  <si>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</si>
  <si>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</si>
  <si>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</si>
  <si>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</si>
  <si>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</si>
  <si>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</si>
  <si>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</si>
  <si>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</si>
  <si>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</si>
  <si>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</si>
  <si>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</si>
  <si>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</si>
  <si>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</si>
  <si>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</si>
  <si>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</si>
  <si>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</si>
  <si>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</si>
  <si>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</si>
  <si>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</si>
  <si>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</si>
  <si>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</si>
  <si>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</si>
  <si>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</si>
  <si>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</si>
  <si>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</si>
  <si>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</si>
  <si>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</si>
  <si>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</si>
  <si>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</si>
  <si>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</si>
  <si>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</si>
  <si>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</si>
  <si>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</si>
  <si>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</si>
  <si>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</si>
  <si>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</si>
  <si>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</si>
  <si>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</si>
  <si>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</si>
  <si>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</si>
  <si>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</si>
  <si>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</si>
  <si>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</si>
  <si>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</si>
  <si>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</si>
  <si>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</si>
  <si>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</si>
  <si>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</si>
  <si>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</si>
  <si>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</si>
  <si>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</si>
  <si>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</si>
  <si>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</si>
  <si>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</si>
  <si>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</si>
  <si>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</si>
  <si>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</si>
  <si>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</si>
  <si>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</si>
  <si>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</si>
  <si>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</si>
  <si>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</si>
  <si>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</si>
  <si>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</si>
  <si>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</si>
  <si>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</si>
  <si>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</si>
  <si>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</si>
  <si>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</si>
  <si>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</si>
  <si>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</si>
  <si>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</si>
  <si>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</si>
  <si>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</si>
  <si>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</si>
  <si>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</si>
  <si>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</si>
  <si>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</si>
  <si>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</si>
  <si>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</si>
  <si>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</si>
  <si>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</si>
  <si>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</si>
  <si>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</si>
  <si>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</si>
  <si>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</si>
  <si>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</si>
  <si>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</si>
  <si>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</si>
  <si>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</si>
  <si>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</si>
  <si>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</si>
  <si>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</si>
  <si>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</si>
  <si>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</si>
  <si>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</si>
  <si>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</si>
  <si>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</si>
  <si>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</si>
  <si>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</si>
  <si>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</si>
  <si>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</si>
  <si>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</si>
  <si>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</si>
  <si>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</si>
  <si>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</si>
  <si>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</si>
  <si>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</si>
  <si>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</si>
  <si>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</si>
  <si>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</si>
  <si>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</si>
  <si>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</si>
  <si>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</si>
  <si>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</si>
  <si>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</si>
  <si>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</si>
  <si>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</si>
  <si>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</si>
  <si>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</si>
  <si>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</si>
  <si>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</si>
  <si>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</si>
  <si>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</si>
  <si>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</si>
  <si>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</si>
  <si>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</si>
  <si>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</si>
  <si>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</si>
  <si>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</si>
  <si>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</si>
  <si>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</si>
  <si>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</si>
  <si>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</si>
  <si>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</si>
  <si>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</si>
  <si>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</si>
  <si>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</si>
  <si>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</si>
  <si>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</si>
  <si>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</si>
  <si>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</si>
  <si>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</si>
  <si>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</si>
  <si>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</si>
  <si>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</si>
  <si>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</si>
  <si>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</si>
  <si>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</si>
  <si>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</si>
  <si>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</si>
  <si>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</si>
  <si>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</si>
  <si>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</si>
  <si>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</si>
  <si>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</si>
  <si>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</si>
  <si>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</si>
  <si>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</si>
  <si>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</si>
  <si>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</si>
  <si>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</si>
  <si>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</si>
  <si>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</si>
  <si>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</si>
  <si>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</si>
  <si>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</si>
  <si>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</si>
  <si>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</si>
  <si>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</si>
  <si>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</si>
  <si>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</si>
  <si>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</si>
  <si>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</si>
  <si>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</si>
  <si>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</si>
  <si>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</si>
  <si>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</si>
  <si>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</si>
  <si>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</si>
  <si>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</si>
  <si>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</si>
  <si>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</si>
  <si>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</si>
  <si>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</si>
  <si>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</si>
  <si>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</si>
  <si>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</si>
  <si>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</si>
  <si>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</si>
  <si>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</si>
  <si>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</si>
  <si>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</si>
  <si>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</si>
  <si>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</si>
  <si>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</si>
  <si>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</si>
  <si>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</si>
  <si>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</si>
  <si>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</si>
  <si>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</si>
  <si>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</si>
  <si>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</si>
  <si>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</si>
  <si>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</si>
  <si>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</si>
  <si>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</si>
  <si>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</si>
  <si>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</si>
  <si>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</si>
  <si>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</si>
  <si>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</si>
  <si>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</si>
  <si>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</si>
  <si>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</si>
  <si>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</si>
  <si>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</si>
  <si>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</si>
  <si>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</si>
  <si>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</si>
  <si>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</si>
  <si>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</si>
  <si>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</si>
  <si>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</si>
  <si>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</si>
  <si>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</si>
  <si>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</si>
  <si>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</si>
  <si>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</si>
  <si>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</si>
  <si>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</si>
  <si>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</si>
  <si>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</si>
  <si>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</si>
  <si>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</si>
  <si>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</si>
  <si>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</si>
  <si>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</si>
  <si>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</si>
  <si>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</si>
  <si>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</si>
  <si>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</si>
  <si>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</si>
  <si>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</si>
  <si>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</si>
  <si>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</si>
  <si>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</si>
  <si>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</si>
  <si>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</si>
  <si>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</si>
  <si>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</si>
  <si>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</si>
  <si>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</si>
  <si>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</si>
  <si>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</si>
  <si>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</si>
  <si>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</si>
  <si>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</si>
  <si>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</si>
  <si>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</si>
  <si>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</si>
  <si>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</si>
  <si>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</si>
  <si>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</si>
  <si>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</si>
  <si>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</si>
  <si>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</si>
  <si>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</si>
  <si>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</si>
  <si>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</si>
  <si>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</si>
  <si>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</si>
  <si>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</si>
  <si>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</si>
  <si>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</si>
  <si>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</si>
  <si>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</si>
  <si>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</si>
  <si>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</si>
  <si>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</si>
  <si>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</si>
  <si>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</si>
  <si>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</si>
  <si>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</si>
  <si>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</si>
  <si>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</si>
  <si>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</si>
  <si>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</si>
  <si>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</si>
  <si>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</si>
  <si>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</si>
  <si>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</si>
  <si>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</si>
  <si>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</si>
  <si>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</si>
  <si>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</si>
  <si>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</si>
  <si>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</si>
  <si>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</si>
  <si>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</si>
  <si>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</si>
  <si>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</si>
  <si>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</si>
  <si>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</si>
  <si>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</si>
  <si>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</si>
  <si>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</si>
  <si>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</si>
  <si>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</si>
  <si>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</si>
  <si>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</si>
  <si>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</si>
  <si>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</si>
  <si>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</si>
  <si>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</si>
  <si>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</si>
  <si>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</si>
  <si>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</si>
  <si>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</si>
  <si>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</si>
  <si>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</si>
  <si>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</si>
  <si>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</si>
  <si>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</si>
  <si>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</si>
  <si>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</si>
  <si>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</si>
  <si>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</si>
  <si>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</si>
  <si>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</si>
  <si>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</si>
  <si>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</si>
  <si>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</si>
  <si>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</si>
  <si>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</si>
  <si>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</si>
  <si>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</si>
  <si>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</si>
  <si>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</si>
  <si>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</si>
  <si>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</si>
  <si>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</si>
  <si>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</si>
  <si>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</si>
  <si>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</si>
  <si>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</si>
  <si>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</si>
  <si>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</si>
  <si>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</si>
  <si>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</si>
  <si>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</si>
  <si>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</si>
  <si>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</si>
  <si>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</si>
  <si>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</si>
  <si>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</si>
  <si>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</si>
  <si>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</si>
  <si>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</si>
  <si>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</si>
  <si>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</si>
  <si>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</si>
  <si>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</si>
  <si>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</si>
  <si>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</si>
  <si>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</si>
  <si>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</si>
  <si>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</si>
  <si>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</si>
  <si>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</si>
  <si>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</si>
  <si>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</si>
  <si>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</si>
  <si>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</si>
  <si>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</si>
  <si>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</si>
  <si>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</si>
  <si>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</si>
  <si>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</si>
  <si>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</si>
  <si>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</si>
  <si>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</si>
  <si>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</si>
  <si>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</si>
  <si>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</si>
  <si>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</si>
  <si>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</si>
  <si>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</si>
  <si>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</si>
  <si>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</si>
  <si>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</si>
  <si>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</si>
  <si>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</si>
  <si>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</si>
  <si>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</si>
  <si>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</si>
  <si>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</si>
  <si>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</si>
  <si>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</si>
  <si>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</si>
  <si>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</si>
  <si>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</si>
  <si>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</si>
  <si>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</si>
  <si>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</si>
  <si>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</si>
  <si>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</si>
  <si>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</si>
  <si>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</si>
  <si>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</si>
  <si>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</si>
  <si>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</si>
  <si>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</si>
  <si>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</si>
  <si>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</si>
  <si>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</si>
  <si>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</si>
  <si>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</si>
  <si>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</si>
  <si>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</si>
  <si>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</si>
  <si>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</si>
  <si>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</si>
  <si>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</si>
  <si>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</si>
  <si>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</si>
  <si>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</si>
  <si>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</si>
  <si>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</si>
  <si>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</si>
  <si>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</si>
  <si>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</si>
  <si>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</si>
  <si>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</si>
  <si>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</si>
  <si>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</si>
  <si>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</si>
  <si>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</si>
  <si>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</si>
  <si>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</si>
  <si>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</si>
  <si>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</si>
  <si>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</si>
  <si>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</si>
  <si>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</si>
  <si>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</si>
  <si>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</si>
  <si>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</si>
  <si>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</si>
  <si>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</si>
  <si>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</si>
  <si>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</si>
  <si>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</si>
  <si>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</si>
  <si>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</si>
  <si>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</si>
  <si>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</si>
  <si>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</si>
  <si>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</si>
  <si>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</si>
  <si>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</si>
  <si>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</si>
  <si>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</si>
  <si>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</si>
  <si>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</si>
  <si>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</si>
  <si>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</si>
  <si>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</si>
  <si>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</si>
  <si>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</si>
  <si>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</si>
  <si>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</si>
  <si>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</si>
  <si>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</si>
  <si>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</si>
  <si>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</si>
  <si>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</si>
  <si>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</si>
  <si>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</si>
  <si>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</si>
  <si>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</si>
  <si>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</si>
  <si>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</si>
  <si>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</si>
  <si>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</si>
  <si>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</si>
  <si>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</si>
  <si>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</si>
  <si>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</si>
  <si>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</si>
  <si>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</si>
  <si>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</si>
  <si>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</si>
  <si>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</si>
  <si>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</si>
  <si>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</si>
  <si>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</si>
  <si>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</si>
  <si>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</si>
  <si>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</si>
  <si>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</si>
  <si>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</si>
  <si>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</si>
  <si>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</si>
  <si>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</si>
  <si>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</si>
  <si>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</si>
  <si>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</si>
  <si>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</si>
  <si>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</si>
  <si>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</si>
  <si>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</si>
  <si>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</si>
  <si>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</si>
  <si>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</si>
  <si>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</si>
  <si>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</si>
  <si>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</si>
  <si>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</si>
  <si>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</si>
  <si>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</si>
  <si>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</si>
  <si>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</si>
  <si>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</si>
  <si>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</si>
  <si>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</si>
  <si>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</si>
  <si>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</si>
  <si>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</si>
  <si>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</si>
  <si>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</si>
  <si>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</si>
  <si>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</si>
  <si>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</si>
  <si>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</si>
  <si>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</si>
  <si>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</si>
  <si>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</si>
  <si>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</si>
  <si>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</si>
  <si>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</si>
  <si>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</si>
  <si>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</si>
  <si>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</si>
  <si>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</si>
  <si>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</si>
  <si>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</si>
  <si>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</si>
  <si>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</si>
  <si>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</si>
  <si>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</si>
  <si>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</si>
  <si>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</si>
  <si>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</si>
  <si>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</si>
  <si>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</si>
  <si>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</si>
  <si>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</si>
  <si>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</si>
  <si>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</si>
  <si>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</si>
  <si>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</si>
  <si>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</si>
  <si>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</si>
  <si>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</si>
  <si>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</si>
  <si>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</si>
  <si>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</si>
  <si>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</si>
  <si>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</si>
  <si>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</si>
  <si>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</si>
  <si>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</si>
  <si>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</si>
  <si>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</si>
  <si>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</si>
  <si>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</si>
  <si>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</si>
  <si>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</si>
  <si>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</si>
  <si>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</si>
  <si>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</si>
  <si>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</si>
  <si>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</si>
  <si>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</si>
  <si>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</si>
  <si>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</si>
  <si>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</si>
  <si>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</si>
  <si>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</si>
  <si>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</si>
  <si>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</si>
  <si>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</si>
  <si>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</si>
  <si>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</si>
  <si>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</si>
  <si>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</si>
  <si>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</si>
  <si>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</si>
  <si>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</si>
  <si>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</si>
  <si>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</si>
  <si>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</si>
  <si>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</si>
  <si>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</si>
  <si>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</si>
  <si>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</si>
  <si>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</si>
  <si>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</si>
  <si>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</si>
  <si>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</si>
  <si>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</si>
  <si>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</si>
  <si>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</si>
  <si>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</si>
  <si>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</si>
  <si>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</si>
  <si>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</si>
  <si>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</si>
  <si>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</si>
  <si>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</si>
  <si>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</si>
  <si>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</si>
  <si>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</si>
  <si>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</si>
  <si>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</si>
  <si>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</si>
  <si>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</si>
  <si>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</si>
  <si>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</si>
  <si>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</si>
  <si>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</si>
  <si>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</si>
  <si>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</si>
  <si>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</si>
  <si>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</si>
  <si>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</si>
  <si>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</si>
  <si>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</si>
  <si>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</si>
  <si>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</si>
  <si>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</si>
  <si>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</si>
  <si>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</si>
  <si>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</si>
  <si>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</si>
  <si>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</si>
  <si>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</si>
  <si>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</si>
  <si>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</si>
  <si>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</si>
  <si>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</si>
  <si>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</si>
  <si>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</si>
  <si>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</si>
  <si>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</si>
  <si>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</si>
  <si>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</si>
  <si>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</si>
  <si>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</si>
  <si>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</si>
  <si>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</si>
  <si>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</si>
  <si>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</si>
  <si>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</si>
  <si>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</si>
  <si>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</si>
  <si>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</si>
  <si>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</si>
  <si>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</si>
  <si>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</si>
  <si>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</si>
  <si>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</si>
  <si>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</si>
  <si>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</si>
  <si>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</si>
  <si>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</si>
  <si>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</si>
  <si>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</si>
  <si>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</si>
  <si>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</si>
  <si>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</si>
  <si>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</si>
  <si>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</si>
  <si>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</si>
  <si>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</si>
  <si>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</si>
  <si>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</si>
  <si>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</si>
  <si>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</si>
  <si>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</si>
  <si>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</si>
  <si>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</si>
  <si>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</si>
  <si>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</si>
  <si>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</si>
  <si>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</si>
  <si>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</si>
  <si>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</si>
  <si>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</si>
  <si>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</si>
  <si>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</si>
  <si>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</si>
  <si>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</si>
  <si>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</si>
  <si>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</si>
  <si>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</si>
  <si>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</si>
  <si>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</si>
  <si>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</si>
  <si>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</si>
  <si>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</si>
  <si>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</si>
  <si>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</si>
  <si>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</si>
  <si>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</si>
  <si>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</si>
  <si>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</si>
  <si>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</si>
  <si>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</si>
  <si>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</si>
  <si>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</si>
  <si>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</si>
  <si>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</si>
  <si>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</si>
  <si>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</si>
  <si>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</si>
  <si>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</si>
  <si>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</si>
  <si>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</si>
  <si>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</si>
  <si>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</si>
  <si>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</si>
  <si>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</si>
  <si>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</si>
  <si>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</si>
  <si>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</si>
  <si>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</si>
  <si>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</si>
  <si>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</si>
  <si>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</si>
  <si>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</si>
  <si>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</si>
  <si>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</si>
  <si>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</si>
  <si>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</si>
  <si>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</si>
  <si>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</si>
  <si>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</si>
  <si>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</si>
  <si>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</si>
  <si>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</si>
  <si>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</si>
  <si>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</si>
  <si>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</si>
  <si>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</si>
  <si>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</si>
  <si>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</si>
  <si>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</si>
  <si>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</si>
  <si>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</si>
  <si>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</si>
  <si>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</si>
  <si>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</si>
  <si>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</si>
  <si>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</si>
  <si>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</si>
  <si>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</si>
  <si>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</si>
  <si>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</si>
  <si>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</si>
  <si>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</si>
  <si>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</si>
  <si>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</si>
  <si>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</si>
  <si>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</si>
  <si>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</si>
  <si>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</si>
  <si>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</si>
  <si>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</si>
  <si>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</si>
  <si>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</si>
  <si>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</si>
  <si>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</si>
  <si>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</si>
  <si>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</si>
  <si>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</si>
  <si>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</si>
  <si>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</si>
  <si>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</si>
  <si>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</si>
  <si>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</si>
  <si>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</si>
  <si>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</si>
  <si>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</si>
  <si>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</si>
  <si>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</si>
  <si>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</si>
  <si>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</si>
  <si>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</si>
  <si>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</si>
  <si>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</si>
  <si>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</si>
  <si>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</si>
  <si>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</si>
  <si>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</si>
  <si>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</si>
  <si>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</si>
  <si>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</si>
  <si>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</si>
  <si>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</si>
  <si>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</si>
  <si>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</si>
  <si>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</si>
  <si>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</si>
  <si>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</si>
  <si>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</si>
  <si>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</si>
  <si>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</si>
  <si>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</si>
  <si>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</si>
  <si>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</si>
  <si>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</si>
  <si>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</si>
  <si>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</si>
  <si>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</si>
  <si>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</si>
  <si>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</si>
  <si>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</si>
  <si>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</si>
  <si>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</si>
  <si>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</si>
  <si>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</si>
  <si>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</si>
  <si>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</si>
  <si>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</si>
  <si>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</si>
  <si>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</si>
  <si>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</si>
  <si>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</si>
  <si>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</si>
  <si>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</si>
  <si>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</si>
  <si>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</si>
  <si>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</si>
  <si>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</si>
  <si>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</si>
  <si>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</si>
  <si>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</si>
  <si>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</si>
  <si>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</si>
  <si>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</si>
  <si>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</si>
  <si>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</si>
  <si>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</si>
  <si>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</si>
  <si>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</si>
  <si>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</si>
  <si>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</si>
  <si>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</si>
  <si>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</si>
  <si>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</si>
  <si>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</si>
  <si>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</si>
  <si>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</si>
  <si>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</si>
  <si>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</si>
  <si>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</si>
  <si>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</si>
  <si>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</si>
  <si>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</si>
  <si>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</si>
  <si>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</si>
  <si>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</si>
  <si>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</si>
  <si>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</si>
  <si>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</si>
  <si>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</si>
  <si>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</si>
  <si>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</si>
  <si>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</si>
  <si>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</si>
  <si>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</si>
  <si>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</si>
  <si>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</si>
  <si>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</si>
  <si>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</si>
  <si>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</si>
  <si>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</si>
  <si>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</si>
  <si>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</si>
  <si>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</si>
  <si>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</si>
  <si>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</si>
  <si>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</si>
  <si>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</si>
  <si>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</si>
  <si>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</si>
  <si>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</si>
  <si>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</si>
  <si>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</si>
  <si>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</si>
  <si>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</si>
  <si>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</si>
  <si>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</si>
  <si>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</si>
  <si>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</si>
  <si>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</si>
  <si>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</si>
  <si>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</si>
  <si>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</si>
  <si>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</si>
  <si>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</si>
  <si>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</si>
  <si>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</si>
  <si>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</si>
  <si>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</si>
  <si>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</si>
  <si>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</si>
  <si>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</si>
  <si>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</si>
  <si>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</si>
  <si>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</si>
  <si>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</si>
  <si>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</si>
  <si>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</si>
  <si>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</si>
  <si>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</si>
  <si>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</si>
  <si>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</si>
  <si>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</si>
  <si>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</si>
  <si>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</si>
  <si>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</si>
  <si>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</si>
  <si>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</si>
  <si>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</si>
  <si>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</si>
  <si>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</si>
  <si>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</si>
  <si>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</si>
  <si>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</si>
  <si>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</si>
  <si>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</si>
  <si>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</si>
  <si>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</si>
  <si>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</si>
  <si>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</si>
  <si>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</si>
  <si>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</si>
  <si>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</si>
  <si>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</si>
  <si>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</si>
  <si>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</si>
  <si>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</si>
  <si>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</si>
  <si>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</si>
  <si>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</si>
  <si>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</si>
  <si>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</si>
  <si>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</si>
  <si>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</si>
  <si>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</si>
  <si>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</si>
  <si>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</si>
  <si>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</si>
  <si>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</si>
  <si>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</si>
  <si>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</si>
  <si>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</si>
  <si>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</si>
  <si>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</si>
  <si>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</si>
  <si>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</si>
  <si>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</si>
  <si>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</si>
  <si>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</si>
  <si>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</si>
  <si>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</si>
  <si>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</si>
  <si>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</si>
  <si>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</si>
  <si>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</si>
  <si>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</si>
  <si>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</si>
  <si>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</si>
  <si>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</si>
  <si>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</si>
  <si>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</si>
  <si>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</si>
  <si>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</si>
  <si>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</si>
  <si>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</si>
  <si>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</si>
  <si>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</si>
  <si>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</si>
  <si>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</si>
  <si>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</si>
  <si>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</si>
  <si>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</si>
  <si>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</si>
  <si>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</si>
  <si>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</si>
  <si>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</si>
  <si>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</si>
  <si>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</si>
  <si>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</si>
  <si>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</si>
  <si>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</si>
  <si>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</si>
  <si>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</si>
  <si>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</si>
  <si>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</si>
  <si>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</si>
  <si>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</si>
  <si>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</si>
  <si>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</si>
  <si>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</si>
  <si>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</si>
  <si>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</si>
  <si>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</si>
  <si>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</si>
  <si>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</si>
  <si>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</si>
  <si>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</si>
  <si>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</si>
  <si>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</si>
  <si>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</si>
  <si>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</si>
  <si>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</si>
  <si>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</si>
  <si>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</si>
  <si>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</si>
  <si>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</si>
  <si>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</si>
  <si>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</si>
  <si>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</si>
  <si>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</si>
  <si>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</si>
  <si>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</si>
  <si>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</si>
  <si>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</si>
  <si>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</si>
  <si>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</si>
  <si>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</si>
  <si>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</si>
  <si>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</si>
  <si>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</si>
  <si>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</si>
  <si>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</si>
  <si>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</si>
  <si>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</si>
  <si>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</si>
  <si>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</si>
  <si>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</si>
  <si>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</si>
  <si>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</si>
  <si>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</si>
  <si>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</si>
  <si>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</si>
  <si>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</si>
  <si>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</si>
  <si>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</si>
  <si>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</si>
  <si>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</si>
  <si>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</si>
  <si>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</si>
  <si>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</si>
  <si>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</si>
  <si>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</si>
  <si>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</si>
  <si>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</si>
  <si>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</si>
  <si>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</si>
  <si>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</si>
  <si>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</si>
  <si>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</si>
  <si>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</si>
  <si>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</si>
  <si>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</si>
  <si>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</si>
  <si>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</si>
  <si>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</si>
  <si>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</si>
  <si>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</si>
  <si>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</si>
  <si>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</si>
  <si>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</si>
  <si>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</si>
  <si>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</si>
  <si>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</si>
  <si>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</si>
  <si>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</si>
  <si>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</si>
  <si>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</si>
  <si>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</si>
  <si>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</si>
  <si>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</si>
  <si>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</si>
  <si>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</si>
  <si>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</si>
  <si>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</si>
  <si>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</si>
  <si>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</si>
  <si>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</si>
  <si>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</si>
  <si>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</si>
  <si>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</si>
  <si>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</si>
  <si>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</si>
  <si>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</si>
  <si>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</si>
  <si>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</si>
  <si>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</si>
  <si>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</si>
  <si>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</si>
  <si>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</si>
  <si>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</si>
  <si>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</si>
  <si>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</si>
  <si>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</si>
  <si>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</si>
  <si>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</si>
  <si>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</si>
  <si>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</si>
  <si>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</si>
  <si>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</si>
  <si>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</si>
  <si>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</si>
  <si>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</si>
  <si>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</si>
  <si>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</si>
  <si>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</si>
  <si>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</si>
  <si>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</si>
  <si>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</si>
  <si>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</si>
  <si>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</si>
  <si>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</si>
  <si>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</si>
  <si>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</si>
  <si>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</si>
  <si>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</si>
  <si>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</si>
  <si>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</si>
  <si>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</si>
  <si>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</si>
  <si>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</si>
  <si>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</si>
  <si>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</si>
  <si>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</si>
  <si>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</si>
  <si>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</si>
  <si>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</si>
  <si>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</si>
  <si>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</si>
  <si>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</si>
  <si>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</si>
  <si>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</si>
  <si>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</si>
  <si>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</si>
  <si>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</si>
  <si>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</si>
  <si>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</si>
  <si>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</si>
  <si>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</si>
  <si>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</si>
  <si>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</si>
  <si>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</si>
  <si>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</si>
  <si>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</si>
  <si>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</si>
  <si>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</si>
  <si>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</si>
  <si>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</si>
  <si>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</si>
  <si>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</si>
  <si>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</si>
  <si>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</si>
  <si>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</si>
  <si>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</si>
  <si>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</si>
  <si>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</si>
  <si>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</si>
  <si>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</si>
  <si>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</si>
  <si>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</si>
  <si>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</si>
  <si>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</si>
  <si>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</si>
  <si>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</si>
  <si>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</si>
  <si>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</si>
  <si>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</si>
  <si>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</si>
  <si>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</si>
  <si>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</si>
  <si>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</si>
  <si>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</si>
  <si>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</si>
  <si>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</si>
  <si>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</si>
  <si>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</si>
  <si>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</si>
  <si>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</si>
  <si>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</si>
  <si>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</si>
  <si>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</si>
  <si>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</si>
  <si>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</si>
  <si>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</si>
  <si>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</si>
  <si>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</si>
  <si>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</si>
  <si>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</si>
  <si>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</si>
  <si>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</si>
  <si>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</si>
  <si>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</si>
  <si>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</si>
  <si>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</si>
  <si>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</si>
  <si>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</si>
  <si>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</si>
  <si>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</si>
  <si>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</si>
  <si>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</si>
  <si>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</si>
  <si>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</si>
  <si>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</si>
  <si>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</si>
  <si>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</si>
  <si>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</si>
  <si>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</si>
  <si>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</si>
  <si>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</si>
  <si>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</si>
  <si>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</si>
  <si>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</si>
  <si>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</si>
  <si>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</si>
  <si>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</si>
  <si>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</si>
  <si>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</si>
  <si>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</si>
  <si>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</si>
  <si>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</si>
  <si>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</si>
  <si>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</si>
  <si>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</si>
  <si>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</si>
  <si>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</si>
  <si>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</si>
  <si>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</si>
  <si>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</si>
  <si>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</si>
  <si>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</si>
  <si>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</si>
  <si>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</si>
  <si>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</si>
  <si>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</si>
  <si>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</si>
  <si>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</si>
  <si>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</si>
  <si>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</si>
  <si>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</si>
  <si>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</si>
  <si>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</si>
  <si>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</si>
  <si>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</si>
  <si>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</si>
  <si>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</si>
  <si>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</si>
  <si>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</si>
  <si>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</si>
  <si>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</si>
  <si>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</si>
  <si>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</si>
  <si>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</si>
  <si>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</si>
  <si>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</si>
  <si>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</si>
  <si>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</si>
  <si>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</si>
  <si>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</si>
  <si>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</si>
  <si>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</si>
  <si>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</si>
  <si>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</si>
  <si>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</si>
  <si>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</si>
  <si>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</si>
  <si>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</si>
  <si>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</si>
  <si>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</si>
  <si>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</si>
  <si>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</si>
  <si>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</si>
  <si>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</si>
  <si>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</si>
  <si>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</si>
  <si>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</si>
  <si>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</si>
  <si>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</si>
  <si>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</si>
  <si>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</si>
  <si>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</si>
  <si>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</si>
  <si>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</si>
  <si>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</si>
  <si>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</si>
  <si>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</si>
  <si>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</si>
  <si>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</si>
  <si>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</si>
  <si>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</si>
  <si>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</si>
  <si>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</si>
  <si>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</si>
  <si>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</si>
  <si>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</si>
  <si>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</si>
  <si>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</si>
  <si>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</si>
  <si>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</si>
  <si>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</si>
  <si>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</si>
  <si>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</si>
  <si>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</si>
  <si>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</si>
  <si>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</si>
  <si>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</si>
  <si>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</si>
  <si>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</si>
  <si>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</si>
  <si>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</si>
  <si>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</si>
  <si>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</si>
  <si>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</si>
  <si>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</si>
  <si>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</si>
  <si>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</si>
  <si>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</si>
  <si>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</si>
  <si>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</si>
  <si>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</si>
  <si>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</si>
  <si>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</si>
  <si>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</si>
  <si>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</si>
  <si>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</si>
  <si>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</si>
  <si>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</si>
  <si>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</si>
  <si>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</si>
  <si>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</si>
  <si>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</si>
  <si>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</si>
  <si>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</si>
  <si>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</si>
  <si>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</si>
  <si>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</si>
  <si>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</si>
  <si>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</si>
  <si>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</si>
  <si>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</si>
  <si>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</si>
  <si>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</si>
  <si>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</si>
  <si>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</si>
  <si>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</si>
  <si>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</si>
  <si>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</si>
  <si>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</si>
  <si>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</si>
  <si>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</si>
  <si>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</si>
  <si>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</si>
  <si>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</si>
  <si>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</si>
  <si>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</si>
  <si>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</si>
  <si>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</si>
  <si>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</si>
  <si>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</si>
  <si>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</si>
  <si>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</si>
  <si>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</si>
  <si>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</si>
  <si>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</si>
  <si>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</si>
  <si>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</si>
  <si>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</si>
  <si>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</si>
  <si>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</si>
  <si>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</si>
  <si>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</si>
  <si>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</si>
  <si>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</si>
  <si>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</si>
  <si>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</si>
  <si>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</si>
  <si>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</si>
  <si>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</si>
  <si>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</si>
  <si>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</si>
  <si>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</si>
  <si>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</si>
  <si>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</si>
  <si>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</si>
  <si>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</si>
  <si>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</si>
  <si>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</si>
  <si>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</si>
  <si>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</si>
  <si>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</si>
  <si>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</si>
  <si>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</si>
  <si>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</si>
  <si>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</si>
  <si>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</si>
  <si>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</si>
  <si>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</si>
  <si>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</si>
  <si>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</si>
  <si>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</si>
  <si>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</si>
  <si>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</si>
  <si>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</si>
  <si>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</si>
  <si>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</si>
  <si>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</si>
  <si>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</si>
  <si>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</si>
  <si>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</si>
  <si>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</si>
  <si>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</si>
  <si>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</si>
  <si>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</si>
  <si>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</si>
  <si>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</si>
  <si>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</si>
  <si>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</si>
  <si>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</si>
  <si>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</si>
  <si>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</si>
  <si>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</si>
  <si>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</si>
  <si>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</si>
  <si>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</si>
  <si>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</si>
  <si>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</si>
  <si>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</si>
  <si>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</si>
  <si>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</si>
  <si>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</si>
  <si>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</si>
  <si>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</si>
  <si>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</si>
  <si>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</si>
  <si>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</si>
  <si>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</si>
  <si>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</si>
  <si>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</si>
  <si>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</si>
  <si>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</si>
  <si>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</si>
  <si>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</si>
  <si>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</si>
  <si>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</si>
  <si>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</si>
  <si>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</si>
  <si>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</si>
  <si>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</si>
  <si>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</si>
  <si>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</si>
  <si>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</si>
  <si>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</si>
  <si>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</si>
  <si>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</si>
  <si>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</si>
  <si>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</si>
  <si>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</si>
  <si>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</si>
  <si>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</si>
  <si>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</si>
  <si>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</si>
  <si>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</si>
  <si>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</si>
  <si>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</si>
  <si>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</si>
  <si>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</si>
  <si>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</si>
  <si>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</si>
  <si>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</si>
  <si>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</si>
  <si>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</si>
  <si>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</si>
  <si>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</si>
  <si>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</si>
  <si>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</si>
  <si>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</si>
  <si>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</si>
  <si>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</si>
  <si>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</si>
  <si>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</si>
  <si>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</si>
  <si>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</si>
  <si>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</si>
  <si>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</si>
  <si>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</si>
  <si>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</si>
  <si>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</si>
  <si>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</si>
  <si>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</si>
  <si>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</si>
  <si>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</si>
  <si>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</si>
  <si>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</si>
  <si>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</si>
  <si>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</si>
  <si>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</si>
  <si>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</si>
  <si>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</si>
  <si>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</si>
  <si>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</si>
  <si>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</si>
  <si>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</si>
  <si>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</si>
  <si>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</si>
  <si>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</si>
  <si>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</si>
  <si>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</si>
  <si>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</si>
  <si>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</si>
  <si>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</si>
  <si>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</si>
  <si>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</si>
  <si>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</si>
  <si>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</si>
  <si>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</si>
  <si>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</si>
  <si>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</si>
  <si>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</si>
  <si>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</si>
  <si>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</si>
  <si>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</si>
  <si>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</si>
  <si>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</si>
  <si>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</si>
  <si>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</si>
  <si>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</si>
  <si>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</si>
  <si>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</si>
  <si>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</si>
  <si>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</si>
  <si>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</si>
  <si>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</si>
  <si>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</si>
  <si>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</si>
  <si>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</si>
  <si>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</si>
  <si>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</si>
  <si>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</si>
  <si>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</si>
  <si>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</si>
  <si>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</si>
  <si>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</si>
  <si>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</si>
  <si>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</si>
  <si>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</si>
  <si>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</si>
  <si>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</si>
  <si>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</si>
  <si>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</si>
  <si>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</si>
  <si>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</si>
  <si>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</si>
  <si>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</si>
  <si>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</si>
  <si>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</si>
  <si>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</si>
  <si>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</si>
  <si>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</si>
  <si>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</si>
  <si>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</si>
  <si>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</si>
  <si>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</si>
  <si>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</si>
  <si>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</si>
  <si>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</si>
  <si>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</si>
  <si>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</si>
  <si>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</si>
  <si>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</si>
  <si>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</si>
  <si>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</si>
  <si>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</si>
  <si>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</si>
  <si>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</si>
  <si>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</si>
  <si>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</si>
  <si>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</si>
  <si>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</si>
  <si>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</si>
  <si>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</si>
  <si>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</si>
  <si>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</si>
  <si>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</si>
  <si>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</si>
  <si>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</si>
  <si>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</si>
  <si>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</si>
  <si>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</si>
  <si>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</si>
  <si>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</si>
  <si>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</si>
  <si>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</si>
  <si>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</si>
  <si>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</si>
  <si>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</si>
  <si>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</si>
  <si>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</si>
  <si>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</si>
  <si>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</si>
  <si>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</si>
  <si>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</si>
  <si>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</si>
  <si>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</si>
  <si>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</si>
  <si>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</si>
  <si>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</si>
  <si>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</si>
  <si>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</si>
  <si>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</si>
  <si>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</si>
  <si>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</si>
  <si>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</si>
  <si>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</si>
  <si>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</si>
  <si>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</si>
  <si>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</si>
  <si>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</si>
  <si>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</si>
  <si>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</si>
  <si>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</si>
  <si>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</si>
  <si>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</si>
  <si>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</si>
  <si>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</si>
  <si>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</si>
  <si>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</si>
  <si>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</si>
  <si>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</si>
  <si>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</si>
  <si>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</si>
  <si>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</si>
  <si>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</si>
  <si>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</si>
  <si>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</si>
  <si>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</si>
  <si>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</si>
  <si>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</si>
  <si>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</si>
  <si>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</si>
  <si>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</si>
  <si>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</si>
  <si>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</si>
  <si>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</si>
  <si>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</si>
  <si>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</si>
  <si>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</si>
  <si>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</si>
  <si>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</si>
  <si>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</si>
  <si>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</si>
  <si>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</si>
  <si>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</si>
  <si>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</si>
  <si>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</si>
  <si>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</si>
  <si>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</si>
  <si>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</si>
  <si>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</si>
  <si>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</si>
  <si>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</si>
  <si>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</si>
  <si>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</si>
  <si>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</si>
  <si>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</si>
  <si>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</si>
  <si>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</si>
  <si>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</si>
  <si>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</si>
  <si>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</si>
  <si>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</si>
  <si>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</si>
  <si>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</si>
  <si>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</si>
  <si>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</si>
  <si>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</si>
  <si>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</si>
  <si>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</si>
  <si>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</si>
  <si>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</si>
  <si>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</si>
  <si>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</si>
  <si>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</si>
  <si>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</si>
  <si>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</si>
  <si>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</si>
  <si>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</si>
  <si>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</si>
  <si>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</si>
  <si>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</si>
  <si>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</si>
  <si>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</si>
  <si>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</si>
  <si>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</si>
  <si>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</si>
  <si>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</si>
  <si>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</si>
  <si>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</si>
  <si>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</si>
  <si>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</si>
  <si>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</si>
  <si>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</si>
  <si>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</si>
  <si>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</si>
  <si>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</si>
  <si>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</si>
  <si>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</si>
  <si>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</si>
  <si>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</si>
  <si>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</si>
  <si>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</si>
  <si>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</si>
  <si>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</si>
  <si>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</si>
  <si>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</si>
  <si>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</si>
  <si>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</si>
  <si>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</si>
  <si>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</si>
  <si>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</si>
  <si>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</si>
  <si>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</si>
  <si>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</si>
  <si>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</si>
  <si>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</si>
  <si>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</si>
  <si>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</si>
  <si>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</si>
  <si>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</si>
  <si>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</si>
  <si>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</si>
  <si>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</si>
  <si>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</si>
  <si>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</si>
  <si>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</si>
  <si>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</si>
  <si>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</si>
  <si>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</si>
  <si>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</si>
  <si>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</si>
  <si>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</si>
  <si>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</si>
  <si>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</si>
  <si>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</si>
  <si>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</si>
  <si>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</si>
  <si>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</si>
  <si>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</si>
  <si>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</si>
  <si>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</si>
  <si>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</si>
  <si>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</si>
  <si>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</si>
  <si>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</si>
  <si>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</si>
  <si>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</si>
  <si>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</si>
  <si>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</si>
  <si>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</si>
  <si>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</si>
  <si>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</si>
  <si>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</si>
  <si>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</si>
  <si>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</si>
  <si>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</si>
  <si>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</si>
  <si>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</si>
  <si>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</si>
  <si>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</si>
  <si>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</si>
  <si>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</si>
  <si>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</si>
  <si>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</si>
  <si>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</si>
  <si>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</si>
  <si>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</si>
  <si>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</si>
  <si>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</si>
  <si>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</si>
  <si>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</si>
  <si>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</si>
  <si>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</si>
  <si>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</si>
  <si>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</si>
  <si>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</si>
  <si>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</si>
  <si>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</si>
  <si>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</si>
  <si>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</si>
  <si>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</si>
  <si>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</si>
  <si>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</si>
  <si>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</si>
  <si>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</si>
  <si>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</si>
  <si>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</si>
  <si>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</si>
  <si>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</si>
  <si>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</si>
  <si>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</si>
  <si>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</si>
  <si>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</si>
  <si>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</si>
  <si>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</si>
  <si>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</si>
  <si>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</si>
  <si>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</si>
  <si>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</si>
  <si>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</si>
  <si>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</si>
  <si>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</si>
  <si>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</si>
  <si>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</si>
  <si>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</si>
  <si>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</si>
  <si>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</si>
  <si>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</si>
  <si>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</si>
  <si>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</si>
  <si>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</si>
  <si>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</si>
  <si>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</si>
  <si>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</si>
  <si>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</si>
  <si>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</si>
  <si>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</si>
  <si>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</si>
  <si>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</si>
  <si>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</si>
  <si>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</si>
  <si>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</si>
  <si>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</si>
  <si>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</si>
  <si>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</si>
  <si>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</si>
  <si>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</si>
  <si>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</si>
  <si>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</si>
  <si>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</si>
  <si>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</si>
  <si>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</si>
  <si>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</si>
  <si>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</si>
  <si>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</si>
  <si>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</si>
  <si>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</si>
  <si>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</si>
  <si>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</si>
  <si>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</si>
  <si>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</si>
  <si>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</si>
  <si>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</si>
  <si>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</si>
  <si>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</si>
  <si>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</si>
  <si>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</si>
  <si>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</si>
  <si>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</si>
  <si>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</si>
  <si>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</si>
  <si>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</si>
  <si>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</si>
  <si>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</si>
  <si>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</si>
  <si>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</si>
  <si>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</si>
  <si>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</si>
  <si>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</si>
  <si>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</si>
  <si>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</si>
  <si>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</si>
  <si>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</si>
  <si>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</si>
  <si>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</si>
  <si>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</si>
  <si>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</si>
  <si>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</si>
  <si>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</si>
  <si>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</si>
  <si>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</si>
  <si>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</si>
  <si>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</si>
  <si>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</si>
  <si>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</si>
  <si>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</si>
  <si>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</si>
  <si>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</si>
  <si>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</si>
  <si>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</si>
  <si>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</si>
  <si>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</si>
  <si>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</si>
  <si>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</si>
  <si>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</si>
  <si>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</si>
  <si>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</si>
  <si>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</si>
  <si>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</si>
  <si>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</si>
  <si>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</si>
  <si>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</si>
  <si>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</si>
  <si>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</si>
  <si>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</si>
  <si>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</si>
  <si>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</si>
  <si>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</si>
  <si>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</si>
  <si>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</si>
  <si>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</si>
  <si>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</si>
  <si>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</si>
  <si>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</si>
  <si>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</si>
  <si>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</si>
  <si>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</si>
  <si>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</si>
  <si>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</si>
  <si>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</si>
  <si>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</si>
  <si>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</si>
  <si>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</si>
  <si>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</si>
  <si>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</si>
  <si>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</si>
  <si>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</si>
  <si>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</si>
  <si>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</si>
  <si>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</si>
  <si>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</si>
  <si>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</si>
  <si>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</si>
  <si>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</si>
  <si>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</si>
  <si>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</si>
  <si>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</si>
  <si>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</si>
  <si>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</si>
  <si>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</si>
  <si>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</si>
  <si>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</si>
  <si>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</si>
  <si>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</si>
  <si>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</si>
  <si>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</si>
  <si>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</si>
  <si>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</si>
  <si>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</si>
  <si>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</si>
  <si>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</si>
  <si>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</si>
  <si>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</si>
  <si>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</si>
  <si>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</si>
  <si>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</si>
  <si>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</si>
  <si>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</si>
  <si>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</si>
  <si>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</si>
  <si>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</si>
  <si>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</si>
  <si>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</si>
  <si>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</si>
  <si>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</si>
  <si>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</si>
  <si>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</si>
  <si>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</si>
  <si>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</si>
  <si>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</si>
  <si>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</si>
  <si>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</si>
  <si>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</si>
  <si>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</si>
  <si>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</si>
  <si>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</si>
  <si>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</si>
  <si>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</si>
  <si>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</si>
  <si>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</si>
  <si>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</si>
  <si>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</si>
  <si>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</si>
  <si>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</si>
  <si>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</si>
  <si>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</si>
  <si>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</si>
  <si>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</si>
  <si>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</si>
  <si>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</si>
  <si>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</si>
  <si>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</si>
  <si>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</si>
  <si>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</si>
  <si>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</si>
  <si>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</si>
  <si>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</si>
  <si>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</si>
  <si>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</si>
  <si>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</si>
  <si>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</si>
  <si>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</si>
  <si>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</si>
  <si>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</si>
  <si>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</si>
  <si>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</si>
  <si>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</si>
  <si>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</si>
  <si>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</si>
  <si>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</si>
  <si>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</si>
  <si>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</si>
  <si>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</si>
  <si>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</si>
  <si>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</si>
  <si>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</si>
  <si>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</si>
  <si>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</si>
  <si>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</si>
  <si>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</si>
  <si>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</si>
  <si>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</si>
  <si>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</si>
  <si>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</si>
  <si>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</si>
  <si>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</si>
  <si>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</si>
  <si>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</si>
  <si>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</si>
  <si>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</si>
  <si>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</si>
  <si>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</si>
  <si>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</si>
  <si>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</si>
  <si>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</si>
  <si>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</si>
  <si>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</si>
  <si>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</si>
  <si>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</si>
  <si>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</si>
  <si>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</si>
  <si>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</si>
  <si>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</si>
  <si>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</si>
  <si>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</si>
  <si>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</si>
  <si>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</si>
  <si>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</si>
  <si>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</si>
  <si>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</si>
  <si>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</si>
  <si>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</si>
  <si>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</si>
  <si>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</si>
  <si>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</si>
  <si>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</si>
  <si>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</si>
  <si>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</si>
  <si>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</si>
  <si>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</si>
  <si>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</si>
  <si>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</si>
  <si>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</si>
  <si>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</si>
  <si>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</si>
  <si>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</si>
  <si>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</si>
  <si>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</si>
  <si>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</si>
  <si>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</si>
  <si>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</si>
  <si>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</si>
  <si>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</si>
  <si>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</si>
  <si>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</si>
  <si>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</si>
  <si>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</si>
  <si>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</si>
  <si>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</si>
  <si>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</si>
  <si>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</si>
  <si>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</si>
  <si>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</si>
  <si>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</si>
  <si>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</si>
  <si>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</si>
  <si>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</si>
  <si>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</si>
  <si>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</si>
  <si>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</si>
  <si>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</si>
  <si>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</si>
  <si>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</si>
  <si>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</si>
  <si>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</si>
  <si>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</si>
  <si>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</si>
  <si>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</si>
  <si>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</si>
  <si>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</si>
  <si>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</si>
  <si>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</si>
  <si>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</si>
  <si>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</si>
  <si>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</si>
  <si>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</si>
  <si>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</si>
  <si>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</si>
  <si>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</si>
  <si>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</si>
  <si>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</si>
  <si>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</si>
  <si>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</si>
  <si>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</si>
  <si>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</si>
  <si>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</si>
  <si>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</si>
  <si>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</si>
  <si>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</si>
  <si>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</si>
  <si>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</si>
  <si>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</si>
  <si>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</si>
  <si>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</si>
  <si>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</si>
  <si>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</si>
  <si>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</si>
  <si>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</si>
  <si>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</si>
  <si>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</si>
  <si>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</si>
  <si>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</si>
  <si>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</si>
  <si>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</si>
  <si>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</si>
  <si>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</si>
  <si>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</si>
  <si>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</si>
  <si>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</si>
  <si>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</si>
  <si>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</si>
  <si>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</si>
  <si>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</si>
  <si>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</si>
  <si>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</si>
  <si>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</si>
  <si>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</si>
  <si>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</si>
  <si>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</si>
  <si>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</si>
  <si>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</si>
  <si>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</si>
  <si>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</si>
  <si>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</si>
  <si>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</si>
  <si>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</si>
  <si>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</si>
  <si>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</si>
  <si>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</si>
  <si>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</si>
  <si>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</si>
  <si>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</si>
  <si>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</si>
  <si>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</si>
  <si>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</si>
  <si>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</si>
  <si>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</si>
  <si>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</si>
  <si>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</si>
  <si>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</si>
  <si>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</si>
  <si>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</si>
  <si>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</si>
  <si>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</si>
  <si>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</si>
  <si>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</si>
  <si>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</si>
  <si>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</si>
  <si>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</si>
  <si>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</si>
  <si>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</si>
  <si>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</si>
  <si>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</si>
  <si>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</si>
  <si>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</si>
  <si>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</si>
  <si>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</si>
  <si>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</si>
  <si>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</si>
  <si>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</si>
  <si>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</si>
  <si>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</si>
  <si>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</si>
  <si>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</si>
  <si>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</si>
  <si>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</si>
  <si>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</si>
  <si>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</si>
  <si>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</si>
  <si>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</si>
  <si>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</si>
  <si>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</si>
  <si>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</si>
  <si>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</si>
  <si>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</si>
  <si>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</si>
  <si>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</si>
  <si>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</si>
  <si>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</si>
  <si>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</si>
  <si>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</si>
  <si>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</si>
  <si>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</si>
  <si>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</si>
  <si>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</si>
  <si>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</si>
  <si>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</si>
  <si>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</si>
  <si>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</si>
  <si>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</si>
  <si>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</si>
  <si>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</si>
  <si>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</si>
  <si>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</si>
  <si>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</si>
  <si>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</si>
  <si>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</si>
  <si>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</si>
  <si>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</si>
  <si>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</si>
  <si>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</si>
  <si>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</si>
  <si>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</si>
  <si>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</si>
  <si>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</si>
  <si>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</si>
  <si>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</si>
  <si>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</si>
  <si>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</si>
  <si>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</si>
  <si>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</si>
  <si>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</si>
  <si>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</si>
  <si>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</si>
  <si>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</si>
  <si>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</si>
  <si>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</si>
  <si>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</si>
  <si>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</si>
  <si>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</si>
  <si>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</si>
  <si>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</si>
  <si>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</si>
  <si>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</si>
  <si>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</si>
  <si>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</si>
  <si>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</si>
  <si>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</si>
  <si>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</si>
  <si>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</si>
  <si>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</si>
  <si>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</si>
  <si>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</si>
  <si>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</si>
  <si>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</si>
  <si>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</si>
  <si>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</si>
  <si>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</si>
  <si>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</si>
  <si>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</si>
  <si>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</si>
  <si>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</si>
  <si>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</si>
  <si>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</si>
  <si>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</si>
  <si>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</si>
  <si>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</si>
  <si>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</si>
  <si>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</si>
  <si>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</si>
  <si>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</si>
  <si>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</si>
  <si>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</si>
  <si>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</si>
  <si>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</si>
  <si>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</si>
  <si>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</si>
  <si>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</si>
  <si>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</si>
  <si>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</si>
  <si>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</si>
  <si>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</si>
  <si>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</si>
  <si>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</si>
  <si>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</si>
  <si>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</si>
  <si>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</si>
  <si>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</si>
  <si>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</si>
  <si>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</si>
  <si>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</si>
  <si>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</si>
  <si>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</si>
  <si>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</si>
  <si>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</si>
  <si>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</si>
  <si>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</si>
  <si>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</si>
  <si>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</si>
  <si>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</si>
  <si>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</si>
  <si>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</si>
  <si>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</si>
  <si>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</si>
  <si>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</si>
  <si>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</si>
  <si>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</si>
  <si>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</si>
  <si>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</si>
  <si>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</si>
  <si>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</si>
  <si>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</si>
  <si>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</si>
  <si>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</si>
  <si>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</si>
  <si>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</si>
  <si>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</si>
  <si>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</si>
  <si>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</si>
  <si>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</si>
  <si>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</si>
  <si>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</si>
  <si>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</si>
  <si>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</si>
  <si>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</si>
  <si>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</si>
  <si>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</si>
  <si>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</si>
  <si>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</si>
  <si>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</si>
  <si>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</si>
  <si>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</si>
  <si>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</si>
  <si>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</si>
  <si>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</si>
  <si>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</si>
  <si>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</si>
  <si>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</si>
  <si>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</si>
  <si>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</si>
  <si>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</si>
  <si>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</si>
  <si>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</si>
  <si>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</si>
  <si>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</si>
  <si>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</si>
  <si>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</si>
  <si>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</si>
  <si>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</si>
  <si>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</si>
  <si>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</si>
  <si>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</si>
  <si>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</si>
  <si>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</si>
  <si>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</si>
  <si>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</si>
  <si>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</si>
  <si>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</si>
  <si>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</si>
  <si>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</si>
  <si>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</si>
  <si>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</si>
  <si>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</si>
  <si>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</si>
  <si>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</si>
  <si>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</si>
  <si>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</si>
  <si>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</si>
  <si>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</si>
  <si>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</si>
  <si>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</si>
  <si>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</si>
  <si>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</si>
  <si>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</si>
  <si>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</si>
  <si>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</si>
  <si>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</si>
  <si>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</si>
  <si>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</si>
  <si>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</si>
  <si>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</si>
  <si>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</si>
  <si>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</si>
  <si>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</si>
  <si>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</si>
  <si>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</si>
  <si>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</si>
  <si>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</si>
  <si>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</si>
  <si>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</si>
  <si>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</si>
  <si>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</si>
  <si>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</si>
  <si>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</si>
  <si>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</si>
  <si>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</si>
  <si>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</si>
  <si>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</si>
  <si>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</si>
  <si>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</si>
  <si>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</si>
  <si>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</si>
  <si>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</si>
  <si>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</si>
  <si>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</si>
  <si>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</si>
  <si>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</si>
  <si>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</si>
  <si>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</si>
  <si>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</si>
  <si>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</si>
  <si>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</si>
  <si>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</si>
  <si>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</si>
  <si>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</si>
  <si>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</si>
  <si>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</si>
  <si>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</si>
  <si>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</si>
  <si>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</si>
  <si>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</si>
  <si>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</si>
  <si>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</si>
  <si>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</si>
  <si>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</si>
  <si>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</si>
  <si>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</si>
  <si>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</si>
  <si>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</si>
  <si>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</si>
  <si>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</si>
  <si>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</si>
  <si>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</si>
  <si>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</si>
  <si>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</si>
  <si>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</si>
  <si>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</si>
  <si>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</si>
  <si>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</si>
  <si>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</si>
  <si>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</si>
  <si>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</si>
  <si>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</si>
  <si>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</si>
  <si>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</si>
  <si>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</si>
  <si>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</si>
  <si>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</si>
  <si>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</si>
  <si>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</si>
  <si>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</si>
  <si>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</si>
  <si>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</si>
  <si>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</si>
  <si>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</si>
  <si>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</si>
  <si>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</si>
  <si>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</si>
  <si>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</si>
  <si>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</si>
  <si>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</si>
  <si>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</si>
  <si>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</si>
  <si>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</si>
  <si>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</si>
  <si>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</si>
  <si>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</si>
  <si>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</si>
  <si>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</si>
  <si>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</si>
  <si>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</si>
  <si>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</si>
  <si>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</si>
  <si>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</si>
  <si>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</si>
  <si>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</si>
  <si>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</si>
  <si>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</si>
  <si>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</si>
  <si>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</si>
  <si>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</si>
  <si>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</si>
  <si>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</si>
  <si>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</si>
  <si>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</si>
  <si>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</si>
  <si>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</si>
  <si>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</si>
  <si>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</si>
  <si>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</si>
  <si>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</si>
  <si>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</si>
  <si>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</si>
  <si>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</si>
  <si>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</si>
  <si>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</si>
  <si>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</si>
  <si>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</si>
  <si>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</si>
  <si>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</si>
  <si>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</si>
  <si>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</si>
  <si>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</si>
  <si>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</si>
  <si>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</si>
  <si>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</si>
  <si>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</si>
  <si>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</si>
  <si>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</si>
  <si>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</si>
  <si>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</si>
  <si>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</si>
  <si>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</si>
  <si>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</si>
  <si>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</si>
  <si>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</si>
  <si>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</si>
  <si>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</si>
  <si>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</si>
  <si>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</si>
  <si>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</si>
  <si>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</si>
  <si>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</si>
  <si>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</si>
  <si>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</si>
  <si>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</si>
  <si>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</si>
  <si>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</si>
  <si>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</si>
  <si>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</si>
  <si>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</si>
  <si>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</si>
  <si>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</si>
  <si>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</si>
  <si>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</si>
  <si>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</si>
  <si>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</si>
  <si>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</si>
  <si>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</si>
  <si>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</si>
  <si>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</si>
  <si>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</si>
  <si>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</si>
  <si>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</si>
  <si>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</si>
  <si>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</si>
  <si>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</si>
  <si>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</si>
  <si>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</si>
  <si>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</si>
  <si>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</si>
  <si>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</si>
  <si>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</si>
  <si>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</si>
  <si>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</si>
  <si>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</si>
  <si>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</si>
  <si>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</si>
  <si>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</si>
  <si>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</si>
  <si>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</si>
  <si>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</si>
  <si>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</si>
  <si>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</si>
  <si>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</si>
  <si>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</si>
  <si>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</si>
  <si>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</si>
  <si>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</si>
  <si>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</si>
  <si>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</si>
  <si>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</si>
  <si>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</si>
  <si>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</si>
  <si>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</si>
  <si>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</si>
  <si>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</si>
  <si>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</si>
  <si>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</si>
  <si>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</si>
  <si>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</si>
  <si>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</si>
  <si>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</si>
  <si>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</si>
  <si>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</si>
  <si>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</si>
  <si>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</si>
  <si>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</si>
  <si>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</si>
  <si>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</si>
  <si>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</si>
  <si>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</si>
  <si>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</si>
  <si>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</si>
  <si>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</si>
  <si>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</si>
  <si>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</si>
  <si>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</si>
  <si>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</si>
  <si>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</si>
  <si>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</si>
  <si>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</si>
  <si>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</si>
  <si>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</si>
  <si>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</si>
  <si>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</si>
  <si>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</si>
  <si>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</si>
  <si>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</si>
  <si>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</si>
  <si>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</si>
  <si>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</si>
  <si>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</si>
  <si>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</si>
  <si>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</si>
  <si>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</si>
  <si>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</si>
  <si>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</si>
  <si>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</si>
  <si>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</si>
  <si>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</si>
  <si>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</si>
  <si>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</si>
  <si>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</si>
  <si>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</si>
  <si>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</si>
  <si>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</si>
  <si>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</si>
  <si>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</si>
  <si>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</si>
  <si>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</si>
  <si>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</si>
  <si>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</si>
  <si>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</si>
  <si>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</si>
  <si>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</si>
  <si>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</si>
  <si>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</si>
  <si>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</si>
  <si>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</si>
  <si>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</si>
  <si>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</si>
  <si>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</si>
  <si>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</si>
  <si>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</si>
  <si>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</si>
  <si>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</si>
  <si>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</si>
  <si>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</si>
  <si>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</si>
  <si>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</si>
  <si>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</si>
  <si>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</si>
  <si>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</si>
  <si>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</si>
  <si>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</si>
  <si>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</si>
  <si>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</si>
  <si>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</si>
  <si>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</si>
  <si>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</si>
  <si>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</si>
  <si>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</si>
  <si>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</si>
  <si>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</si>
  <si>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</si>
  <si>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</si>
  <si>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</si>
  <si>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</si>
  <si>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</si>
  <si>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</si>
  <si>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</si>
  <si>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</si>
  <si>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</si>
  <si>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</si>
  <si>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</si>
  <si>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</si>
  <si>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</si>
  <si>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</si>
  <si>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</si>
  <si>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</si>
  <si>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</si>
  <si>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</si>
  <si>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</si>
  <si>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</si>
  <si>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</si>
  <si>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</si>
  <si>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</si>
  <si>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</si>
  <si>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</si>
  <si>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</si>
  <si>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</si>
  <si>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</si>
  <si>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</si>
  <si>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</si>
  <si>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</si>
  <si>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</si>
  <si>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</si>
  <si>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</si>
  <si>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</si>
  <si>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</si>
  <si>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</si>
  <si>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</si>
  <si>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</si>
  <si>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</si>
  <si>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</si>
  <si>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</si>
  <si>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</si>
  <si>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</si>
  <si>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</si>
  <si>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</si>
  <si>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</si>
  <si>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</si>
  <si>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</si>
  <si>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</si>
  <si>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</si>
  <si>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</si>
  <si>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</si>
  <si>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</si>
  <si>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</si>
  <si>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</si>
  <si>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</si>
  <si>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</si>
  <si>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</si>
  <si>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</si>
  <si>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</si>
  <si>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</si>
  <si>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</si>
  <si>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</si>
  <si>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</si>
  <si>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</si>
  <si>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</si>
  <si>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</si>
  <si>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</si>
  <si>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</si>
  <si>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</si>
  <si>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</si>
  <si>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</si>
  <si>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</si>
  <si>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</si>
  <si>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</si>
  <si>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</si>
  <si>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</si>
  <si>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</si>
  <si>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</si>
  <si>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</si>
  <si>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</si>
  <si>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</si>
  <si>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</si>
  <si>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</si>
  <si>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</si>
  <si>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</si>
  <si>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</si>
  <si>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</si>
  <si>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</si>
  <si>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</si>
  <si>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</si>
  <si>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</si>
  <si>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</si>
  <si>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</si>
  <si>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</si>
  <si>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</si>
  <si>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</si>
  <si>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</si>
  <si>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</si>
  <si>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</si>
  <si>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</si>
  <si>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</si>
  <si>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</si>
  <si>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</si>
  <si>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</si>
  <si>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</si>
  <si>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</si>
  <si>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</si>
  <si>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</si>
  <si>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</si>
  <si>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</si>
  <si>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</si>
  <si>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</si>
  <si>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</si>
  <si>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</si>
  <si>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</si>
  <si>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</si>
  <si>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</si>
  <si>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</si>
  <si>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</si>
  <si>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</si>
  <si>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</si>
  <si>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</si>
  <si>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</si>
  <si>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</si>
  <si>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</si>
  <si>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</si>
  <si>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</si>
  <si>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</si>
  <si>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</si>
  <si>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</si>
  <si>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</si>
  <si>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</si>
  <si>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</si>
  <si>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</si>
  <si>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</si>
  <si>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</si>
  <si>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</si>
  <si>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</si>
  <si>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</si>
  <si>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</si>
  <si>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</si>
  <si>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</si>
  <si>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</si>
  <si>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</si>
  <si>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</si>
  <si>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</si>
  <si>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</si>
  <si>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</si>
  <si>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</si>
  <si>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</si>
  <si>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</si>
  <si>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</si>
  <si>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</si>
  <si>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</si>
  <si>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</si>
  <si>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</si>
  <si>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</si>
  <si>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</si>
  <si>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</si>
  <si>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</si>
  <si>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</si>
  <si>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</si>
  <si>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</si>
  <si>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</si>
  <si>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</si>
  <si>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</si>
  <si>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</si>
  <si>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</si>
  <si>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</si>
  <si>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</si>
  <si>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</si>
  <si>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</si>
  <si>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</si>
  <si>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</si>
  <si>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</si>
  <si>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</si>
  <si>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</si>
  <si>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</si>
  <si>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</si>
  <si>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</si>
  <si>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</si>
  <si>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</si>
  <si>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</si>
  <si>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</si>
  <si>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</si>
  <si>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</si>
  <si>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</si>
  <si>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</si>
  <si>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</si>
  <si>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</si>
  <si>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</si>
  <si>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</si>
  <si>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</si>
  <si>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</si>
  <si>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</si>
  <si>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</si>
  <si>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</si>
  <si>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</si>
  <si>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</si>
  <si>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</si>
  <si>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</si>
  <si>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</si>
  <si>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</si>
  <si>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</si>
  <si>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</si>
  <si>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</si>
  <si>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</si>
  <si>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</si>
  <si>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</si>
  <si>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</si>
  <si>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</si>
  <si>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</si>
  <si>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</si>
  <si>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</si>
  <si>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</si>
  <si>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</si>
  <si>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</si>
  <si>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</si>
  <si>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</si>
  <si>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</si>
  <si>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</si>
  <si>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</si>
  <si>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</si>
  <si>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</si>
  <si>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</si>
  <si>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</si>
  <si>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</si>
  <si>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</si>
  <si>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</si>
  <si>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</si>
  <si>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</si>
  <si>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</si>
  <si>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</si>
  <si>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</si>
  <si>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</si>
  <si>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</si>
  <si>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</si>
  <si>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</si>
  <si>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</si>
  <si>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</si>
  <si>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</si>
  <si>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</si>
  <si>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</si>
  <si>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</si>
  <si>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</si>
  <si>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</si>
  <si>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</si>
  <si>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</si>
  <si>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</si>
  <si>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</si>
  <si>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</si>
  <si>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</si>
  <si>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</si>
  <si>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</si>
  <si>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</si>
  <si>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</si>
  <si>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</si>
  <si>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</si>
  <si>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</si>
  <si>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</si>
  <si>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</si>
  <si>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</si>
  <si>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</si>
  <si>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</si>
  <si>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</si>
  <si>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</si>
  <si>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</si>
  <si>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</si>
  <si>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</si>
  <si>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</si>
  <si>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</si>
  <si>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</si>
  <si>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</si>
  <si>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</si>
  <si>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</si>
  <si>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</si>
  <si>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</si>
  <si>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</si>
  <si>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</si>
  <si>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</si>
  <si>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</si>
  <si>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</si>
  <si>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</si>
  <si>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</si>
  <si>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</si>
  <si>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</si>
  <si>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</si>
  <si>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</si>
  <si>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</si>
  <si>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</si>
  <si>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</si>
  <si>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</si>
  <si>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</si>
  <si>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</si>
  <si>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</si>
  <si>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</si>
  <si>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</si>
  <si>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</si>
  <si>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</si>
  <si>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</si>
  <si>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</si>
  <si>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</si>
  <si>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</si>
  <si>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</si>
  <si>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</si>
  <si>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</si>
  <si>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</si>
  <si>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</si>
  <si>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</si>
  <si>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</si>
  <si>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</si>
  <si>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</si>
  <si>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</si>
  <si>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</si>
  <si>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</si>
  <si>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</si>
  <si>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</si>
  <si>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</si>
  <si>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</si>
  <si>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</si>
  <si>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</si>
  <si>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</si>
  <si>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</si>
  <si>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</si>
  <si>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</si>
  <si>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</si>
  <si>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</si>
  <si>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</si>
  <si>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</si>
  <si>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</si>
  <si>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</si>
  <si>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</si>
  <si>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</si>
  <si>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</si>
  <si>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</si>
  <si>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</si>
  <si>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</si>
  <si>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</si>
  <si>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</si>
  <si>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</si>
  <si>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</si>
  <si>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</si>
  <si>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</si>
  <si>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</si>
  <si>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</si>
  <si>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</si>
  <si>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</si>
  <si>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</si>
  <si>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</si>
  <si>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</si>
  <si>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</si>
  <si>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</si>
  <si>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</si>
  <si>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</si>
  <si>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</si>
  <si>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</si>
  <si>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</si>
  <si>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</si>
  <si>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</si>
  <si>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</si>
  <si>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</si>
  <si>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</si>
  <si>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</si>
  <si>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</si>
  <si>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</si>
  <si>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</si>
  <si>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</si>
  <si>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</si>
  <si>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</si>
  <si>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</si>
  <si>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</si>
  <si>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</si>
  <si>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</si>
  <si>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</si>
  <si>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</si>
  <si>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</si>
  <si>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</si>
  <si>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</si>
  <si>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</si>
  <si>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</si>
  <si>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</si>
  <si>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</si>
  <si>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</si>
  <si>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</si>
  <si>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</si>
  <si>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</si>
  <si>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</si>
  <si>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</si>
  <si>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</si>
  <si>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</si>
  <si>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</si>
  <si>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</si>
  <si>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</si>
  <si>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</si>
  <si>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</si>
  <si>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</si>
  <si>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</si>
  <si>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</si>
  <si>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</si>
  <si>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</si>
  <si>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</si>
  <si>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</si>
  <si>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</si>
  <si>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</si>
  <si>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</si>
  <si>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</si>
  <si>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</si>
  <si>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</si>
  <si>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</si>
  <si>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</si>
  <si>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</si>
  <si>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</si>
  <si>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</si>
  <si>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</si>
  <si>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</si>
  <si>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</si>
  <si>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</si>
  <si>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</si>
  <si>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</si>
  <si>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</si>
  <si>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</si>
  <si>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</si>
  <si>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</si>
  <si>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</si>
  <si>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</si>
  <si>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</si>
  <si>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</si>
  <si>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</si>
  <si>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</si>
  <si>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</si>
  <si>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</si>
  <si>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</si>
  <si>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</si>
  <si>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</si>
  <si>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</si>
  <si>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</si>
  <si>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</si>
  <si>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</si>
  <si>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</si>
  <si>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</si>
  <si>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</si>
  <si>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</si>
  <si>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</si>
  <si>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</si>
  <si>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</si>
  <si>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</si>
  <si>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</si>
  <si>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</si>
  <si>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</si>
  <si>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</si>
  <si>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</si>
  <si>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</si>
  <si>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</si>
  <si>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</si>
  <si>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</si>
  <si>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</si>
  <si>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</si>
  <si>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</si>
  <si>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</si>
  <si>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</si>
  <si>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</si>
  <si>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</si>
  <si>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</si>
  <si>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</si>
  <si>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</si>
  <si>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</si>
  <si>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</si>
  <si>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</si>
  <si>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</si>
  <si>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</si>
  <si>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</si>
  <si>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</si>
  <si>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</si>
  <si>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</si>
  <si>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</si>
  <si>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</si>
  <si>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</si>
  <si>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</si>
  <si>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</si>
  <si>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</si>
  <si>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</si>
  <si>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</si>
  <si>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</si>
  <si>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</si>
  <si>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</si>
  <si>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</si>
  <si>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</si>
  <si>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</si>
  <si>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</si>
  <si>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</si>
  <si>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</si>
  <si>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</si>
  <si>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</si>
  <si>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</si>
  <si>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</si>
  <si>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</si>
  <si>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</si>
  <si>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</si>
  <si>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</si>
  <si>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</si>
  <si>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</si>
  <si>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</si>
  <si>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</si>
  <si>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</si>
  <si>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</si>
  <si>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</si>
  <si>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</si>
  <si>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</si>
  <si>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</si>
  <si>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</si>
  <si>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</si>
  <si>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</si>
  <si>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</si>
  <si>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</si>
  <si>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</si>
  <si>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</si>
  <si>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</si>
  <si>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</si>
  <si>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</si>
  <si>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</si>
  <si>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</si>
  <si>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</si>
  <si>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</si>
  <si>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</si>
  <si>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</si>
  <si>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</si>
  <si>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</si>
  <si>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</si>
  <si>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</si>
  <si>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</si>
  <si>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</si>
  <si>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</si>
  <si>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</si>
  <si>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</si>
  <si>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</si>
  <si>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</si>
  <si>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</si>
  <si>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</si>
  <si>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</si>
  <si>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</si>
  <si>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</si>
  <si>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</si>
  <si>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</si>
  <si>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</si>
  <si>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</si>
  <si>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</si>
  <si>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</si>
  <si>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</si>
  <si>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</si>
  <si>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</si>
  <si>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</si>
  <si>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</si>
  <si>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</si>
  <si>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</si>
  <si>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</si>
  <si>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</si>
  <si>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</si>
  <si>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</si>
  <si>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</si>
  <si>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</si>
  <si>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</si>
  <si>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</si>
  <si>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</si>
  <si>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</si>
  <si>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</si>
  <si>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</si>
  <si>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</si>
  <si>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</si>
  <si>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</si>
  <si>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</si>
  <si>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</si>
  <si>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</si>
  <si>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</si>
  <si>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</si>
  <si>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</si>
  <si>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</si>
  <si>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</si>
  <si>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</si>
  <si>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</si>
  <si>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</si>
  <si>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</si>
  <si>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</si>
  <si>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</si>
  <si>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</si>
  <si>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</si>
  <si>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</si>
  <si>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</si>
  <si>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</si>
  <si>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</si>
  <si>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</si>
  <si>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</si>
  <si>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</si>
  <si>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</si>
  <si>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</si>
  <si>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</si>
  <si>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</si>
  <si>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</si>
  <si>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</si>
  <si>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</si>
  <si>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</si>
  <si>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</si>
  <si>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</si>
  <si>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</si>
  <si>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</si>
  <si>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</si>
  <si>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</si>
  <si>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</si>
  <si>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</si>
  <si>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</si>
  <si>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</si>
  <si>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</si>
  <si>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</si>
  <si>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</si>
  <si>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</si>
  <si>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</si>
  <si>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</si>
  <si>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</si>
  <si>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</si>
  <si>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</si>
  <si>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</si>
  <si>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</si>
  <si>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</si>
  <si>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</si>
  <si>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</si>
  <si>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</si>
  <si>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</si>
  <si>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</si>
  <si>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</si>
  <si>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</si>
  <si>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</si>
  <si>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</si>
  <si>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</si>
  <si>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</si>
  <si>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</si>
  <si>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</si>
  <si>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</si>
  <si>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</si>
  <si>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</si>
  <si>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</si>
  <si>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</si>
  <si>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</si>
  <si>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</si>
  <si>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</si>
  <si>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</si>
  <si>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</si>
  <si>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</si>
  <si>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</si>
  <si>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</si>
  <si>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</si>
  <si>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</si>
  <si>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</si>
  <si>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</si>
  <si>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</si>
  <si>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</si>
  <si>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</si>
  <si>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</si>
  <si>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</si>
  <si>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</si>
  <si>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</si>
  <si>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</si>
  <si>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</si>
  <si>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</si>
  <si>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</si>
  <si>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</si>
  <si>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</si>
  <si>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</si>
  <si>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</si>
  <si>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</si>
  <si>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</si>
  <si>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</si>
  <si>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</si>
  <si>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</si>
  <si>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</si>
  <si>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</si>
  <si>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</si>
  <si>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</si>
  <si>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</si>
  <si>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</si>
  <si>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</si>
  <si>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</si>
  <si>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</si>
  <si>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</si>
  <si>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</si>
  <si>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</si>
  <si>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</si>
  <si>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</si>
  <si>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</si>
  <si>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</si>
  <si>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</si>
  <si>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</si>
  <si>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</si>
  <si>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</si>
  <si>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</si>
  <si>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</si>
  <si>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</si>
  <si>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</si>
  <si>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</si>
  <si>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</si>
  <si>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</si>
  <si>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</si>
  <si>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</si>
  <si>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</si>
  <si>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</si>
  <si>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</si>
  <si>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</si>
  <si>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</si>
  <si>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</si>
  <si>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</si>
  <si>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</si>
  <si>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</si>
  <si>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</si>
  <si>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</si>
  <si>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</si>
  <si>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</si>
  <si>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</si>
  <si>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</si>
  <si>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</si>
  <si>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</si>
  <si>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</si>
  <si>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</si>
  <si>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</si>
  <si>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</si>
  <si>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</si>
  <si>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</si>
  <si>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</si>
  <si>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</si>
  <si>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</si>
  <si>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</si>
  <si>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</si>
  <si>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</si>
  <si>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</si>
  <si>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</si>
  <si>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</si>
  <si>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</si>
  <si>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</si>
  <si>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</si>
  <si>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</si>
  <si>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</si>
  <si>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</si>
  <si>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</si>
  <si>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</si>
  <si>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</si>
  <si>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</si>
  <si>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</si>
  <si>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</si>
  <si>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</si>
  <si>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</si>
  <si>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</si>
  <si>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</si>
  <si>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</si>
  <si>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</si>
  <si>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</si>
  <si>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</si>
  <si>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</si>
  <si>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</si>
  <si>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</si>
  <si>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</si>
  <si>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</si>
  <si>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</si>
  <si>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</si>
  <si>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</si>
  <si>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</si>
  <si>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</si>
  <si>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</si>
  <si>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</si>
  <si>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</si>
  <si>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</si>
  <si>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</si>
  <si>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</si>
  <si>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</si>
  <si>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</si>
  <si>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</si>
  <si>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</si>
  <si>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</si>
  <si>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</si>
  <si>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</si>
  <si>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</si>
  <si>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</si>
  <si>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</si>
  <si>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</si>
  <si>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</si>
  <si>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</si>
  <si>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</si>
  <si>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</si>
  <si>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</si>
  <si>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</si>
  <si>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</si>
  <si>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</si>
  <si>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</si>
  <si>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</si>
  <si>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</si>
  <si>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</si>
  <si>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</si>
  <si>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</si>
  <si>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</si>
  <si>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</si>
  <si>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</si>
  <si>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</si>
  <si>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</si>
  <si>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</si>
  <si>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</si>
  <si>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</si>
  <si>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</si>
  <si>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</si>
  <si>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</si>
  <si>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</si>
  <si>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</si>
  <si>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</si>
  <si>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</si>
  <si>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</si>
  <si>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</si>
  <si>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</si>
  <si>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</si>
  <si>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</si>
  <si>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</si>
  <si>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</si>
  <si>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</si>
  <si>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</si>
  <si>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</si>
  <si>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</si>
  <si>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</si>
  <si>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</si>
  <si>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</si>
  <si>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</si>
  <si>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</si>
  <si>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</si>
  <si>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</si>
  <si>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</si>
  <si>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</si>
  <si>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</si>
  <si>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</si>
  <si>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</si>
  <si>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</si>
  <si>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</si>
  <si>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</si>
  <si>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</si>
  <si>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</si>
  <si>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</si>
  <si>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</si>
  <si>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</si>
  <si>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</si>
  <si>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</si>
  <si>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</si>
  <si>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</si>
  <si>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</si>
  <si>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</si>
  <si>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</si>
  <si>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</si>
  <si>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</si>
  <si>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</si>
  <si>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</si>
  <si>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</si>
  <si>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</si>
  <si>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</si>
  <si>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</si>
  <si>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</si>
  <si>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</si>
  <si>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</si>
  <si>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</si>
  <si>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</si>
  <si>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</si>
  <si>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</si>
  <si>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</si>
  <si>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</si>
  <si>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</si>
  <si>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</si>
  <si>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</si>
  <si>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</si>
  <si>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</si>
  <si>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</si>
  <si>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</si>
  <si>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</si>
  <si>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</si>
  <si>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</si>
  <si>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</si>
  <si>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</si>
  <si>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</si>
  <si>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</si>
  <si>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</si>
  <si>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</si>
  <si>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</si>
  <si>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</si>
  <si>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</si>
  <si>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</si>
  <si>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</si>
  <si>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</si>
  <si>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</si>
  <si>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</si>
  <si>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</si>
  <si>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</si>
  <si>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</si>
  <si>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</si>
  <si>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</si>
  <si>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</si>
  <si>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</si>
  <si>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</si>
  <si>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</si>
  <si>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</si>
  <si>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</si>
  <si>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</si>
  <si>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</si>
  <si>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</si>
  <si>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</si>
  <si>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</si>
  <si>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</si>
  <si>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</si>
  <si>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</si>
  <si>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</si>
  <si>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</si>
  <si>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</si>
  <si>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</si>
  <si>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</si>
  <si>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</si>
  <si>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</si>
  <si>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</si>
  <si>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</si>
  <si>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</si>
  <si>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</si>
  <si>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</si>
  <si>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</si>
  <si>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</si>
  <si>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</si>
  <si>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</si>
  <si>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</si>
  <si>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</si>
  <si>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</si>
  <si>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</si>
  <si>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</si>
  <si>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</si>
  <si>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</si>
  <si>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</si>
  <si>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</si>
  <si>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</si>
  <si>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</si>
  <si>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</si>
  <si>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</si>
  <si>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</si>
  <si>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</si>
  <si>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</si>
  <si>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</si>
  <si>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</si>
  <si>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</si>
  <si>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</si>
  <si>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</si>
  <si>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</si>
  <si>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</si>
  <si>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</si>
  <si>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</si>
  <si>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</si>
  <si>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</si>
  <si>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</si>
  <si>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</si>
  <si>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</si>
  <si>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</si>
  <si>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</si>
  <si>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</si>
  <si>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</si>
  <si>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</si>
  <si>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</si>
  <si>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</si>
  <si>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</si>
  <si>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</si>
  <si>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</si>
  <si>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</si>
  <si>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</si>
  <si>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</si>
  <si>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</si>
  <si>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</si>
  <si>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</si>
  <si>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</si>
  <si>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</si>
  <si>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</si>
  <si>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</si>
  <si>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</si>
  <si>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</si>
  <si>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</si>
  <si>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</si>
  <si>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</si>
  <si>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</si>
  <si>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</si>
  <si>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</si>
  <si>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</si>
  <si>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</si>
  <si>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</si>
  <si>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</si>
  <si>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</si>
  <si>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</si>
  <si>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</si>
  <si>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</si>
  <si>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</si>
  <si>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</si>
  <si>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</si>
  <si>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</si>
  <si>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</si>
  <si>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</si>
  <si>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</si>
  <si>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</si>
  <si>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</si>
  <si>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</si>
  <si>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</si>
  <si>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</si>
  <si>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</si>
  <si>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</si>
  <si>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</si>
  <si>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</si>
  <si>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</si>
  <si>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</si>
  <si>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</si>
  <si>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</si>
  <si>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</si>
  <si>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</si>
  <si>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</si>
  <si>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</si>
  <si>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</si>
  <si>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</si>
  <si>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</si>
  <si>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</si>
  <si>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</si>
  <si>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</si>
  <si>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</si>
  <si>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</si>
  <si>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</si>
  <si>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</si>
  <si>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</si>
  <si>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</si>
  <si>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</si>
  <si>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</si>
  <si>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</si>
  <si>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</si>
  <si>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</si>
  <si>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</si>
  <si>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</si>
  <si>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</si>
  <si>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</si>
  <si>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</si>
  <si>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</si>
  <si>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</si>
  <si>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</si>
  <si>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</si>
  <si>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</si>
  <si>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</si>
  <si>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</si>
  <si>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</si>
  <si>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</si>
  <si>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</si>
  <si>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</si>
  <si>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</si>
  <si>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</si>
  <si>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</si>
  <si>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</si>
  <si>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</si>
  <si>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</si>
  <si>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</si>
  <si>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</si>
  <si>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</si>
  <si>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</si>
  <si>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</si>
  <si>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</si>
  <si>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</si>
  <si>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</si>
  <si>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</si>
  <si>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</si>
  <si>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</si>
  <si>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</si>
  <si>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</si>
  <si>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</si>
  <si>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</si>
  <si>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</si>
  <si>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</si>
  <si>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</si>
  <si>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</si>
  <si>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</si>
  <si>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</si>
  <si>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</si>
  <si>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</si>
  <si>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</si>
  <si>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</si>
  <si>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</si>
  <si>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</si>
  <si>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</si>
  <si>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</si>
  <si>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</si>
  <si>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</si>
  <si>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</si>
  <si>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</si>
  <si>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</si>
  <si>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</si>
  <si>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</si>
  <si>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</si>
  <si>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</si>
  <si>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</si>
  <si>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</si>
  <si>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</si>
  <si>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</si>
  <si>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</si>
  <si>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</si>
  <si>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</si>
  <si>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</si>
  <si>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</si>
  <si>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</si>
  <si>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</si>
  <si>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</si>
  <si>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</si>
  <si>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</si>
  <si>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</si>
  <si>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</si>
  <si>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</si>
  <si>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</si>
  <si>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</si>
  <si>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</si>
  <si>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</si>
  <si>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</si>
  <si>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</si>
  <si>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</si>
  <si>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</si>
  <si>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</si>
  <si>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</si>
  <si>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</si>
  <si>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</si>
  <si>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</si>
  <si>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</si>
  <si>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</si>
  <si>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</si>
  <si>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</si>
  <si>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</si>
  <si>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</si>
  <si>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</si>
  <si>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</si>
  <si>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</si>
  <si>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</si>
  <si>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</si>
  <si>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</si>
  <si>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</si>
  <si>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</si>
  <si>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</si>
  <si>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</si>
  <si>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</si>
  <si>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</si>
  <si>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</si>
  <si>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</si>
  <si>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</si>
  <si>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</si>
  <si>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</si>
  <si>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</si>
  <si>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</si>
  <si>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</si>
  <si>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</si>
  <si>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</si>
  <si>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</si>
  <si>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</si>
  <si>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</si>
  <si>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</si>
  <si>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</si>
  <si>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</si>
  <si>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</si>
  <si>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</si>
  <si>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</si>
  <si>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</si>
  <si>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</si>
  <si>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</si>
  <si>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</si>
  <si>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</si>
  <si>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</si>
  <si>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</si>
  <si>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</si>
  <si>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</si>
  <si>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</si>
  <si>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</si>
  <si>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</si>
  <si>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</si>
  <si>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</si>
  <si>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</si>
  <si>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</si>
  <si>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</si>
  <si>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</si>
  <si>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</si>
  <si>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</si>
  <si>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</si>
  <si>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</si>
  <si>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</si>
  <si>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</si>
  <si>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</si>
  <si>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</si>
  <si>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</si>
  <si>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</si>
  <si>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</si>
  <si>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</si>
  <si>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</si>
  <si>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</si>
  <si>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</si>
  <si>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</si>
  <si>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</si>
  <si>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</si>
  <si>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</si>
  <si>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</si>
  <si>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</si>
  <si>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</si>
  <si>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</si>
  <si>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</si>
  <si>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</si>
  <si>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</si>
  <si>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</si>
  <si>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</si>
  <si>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</si>
  <si>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</si>
  <si>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</si>
  <si>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</si>
  <si>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</si>
  <si>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</si>
  <si>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</si>
  <si>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</si>
  <si>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</si>
  <si>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</si>
  <si>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</si>
  <si>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</si>
  <si>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</si>
  <si>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</si>
  <si>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</si>
  <si>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</si>
  <si>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</si>
  <si>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</si>
  <si>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</si>
  <si>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</si>
  <si>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</si>
  <si>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</si>
  <si>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</si>
  <si>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</si>
  <si>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</si>
  <si>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</si>
  <si>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</si>
  <si>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</si>
  <si>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</si>
  <si>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</si>
  <si>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</si>
  <si>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</si>
  <si>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</si>
  <si>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</si>
  <si>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</si>
  <si>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</si>
  <si>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</si>
  <si>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</si>
  <si>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</si>
  <si>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</si>
  <si>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</si>
  <si>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</si>
  <si>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</si>
  <si>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</si>
  <si>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</si>
  <si>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</si>
  <si>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</si>
  <si>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</si>
  <si>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</si>
  <si>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</si>
  <si>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</si>
  <si>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</si>
  <si>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</si>
  <si>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</si>
  <si>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</si>
  <si>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</si>
  <si>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</si>
  <si>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</si>
  <si>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</si>
  <si>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</si>
  <si>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</si>
  <si>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</si>
  <si>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</si>
  <si>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</si>
  <si>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</si>
  <si>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</si>
  <si>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</si>
  <si>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</si>
  <si>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</si>
  <si>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</si>
  <si>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</si>
  <si>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</si>
  <si>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</si>
  <si>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</si>
  <si>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</si>
  <si>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</si>
  <si>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</si>
  <si>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</si>
  <si>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</si>
  <si>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</si>
  <si>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</si>
  <si>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</si>
  <si>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</si>
  <si>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</si>
  <si>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</si>
  <si>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</si>
  <si>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</si>
  <si>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</si>
  <si>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</si>
  <si>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</si>
  <si>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</si>
  <si>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</si>
  <si>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</si>
  <si>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</si>
  <si>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</si>
  <si>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</si>
  <si>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</si>
  <si>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</si>
  <si>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</si>
  <si>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</si>
  <si>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</si>
  <si>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</si>
  <si>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</si>
  <si>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</si>
  <si>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</si>
  <si>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</si>
  <si>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</si>
  <si>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</si>
  <si>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</si>
  <si>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</si>
  <si>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</si>
  <si>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</si>
  <si>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</si>
  <si>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</si>
  <si>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</si>
  <si>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</si>
  <si>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</si>
  <si>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</si>
  <si>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</si>
  <si>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</si>
  <si>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</si>
  <si>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</si>
  <si>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</si>
  <si>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</si>
  <si>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</si>
  <si>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</si>
  <si>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</si>
  <si>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</si>
  <si>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</si>
  <si>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</si>
  <si>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</si>
  <si>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</si>
  <si>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</si>
  <si>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</si>
  <si>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</si>
  <si>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</si>
  <si>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</si>
  <si>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</si>
  <si>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</si>
  <si>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</si>
  <si>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</si>
  <si>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</si>
  <si>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</si>
  <si>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</si>
  <si>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</si>
  <si>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</si>
  <si>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</si>
  <si>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</si>
  <si>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</si>
  <si>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</si>
  <si>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</si>
  <si>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</si>
  <si>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</si>
  <si>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</si>
  <si>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</si>
  <si>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</si>
  <si>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</si>
  <si>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</si>
  <si>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</si>
  <si>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</si>
  <si>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</si>
  <si>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</si>
  <si>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</si>
  <si>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</si>
  <si>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</si>
  <si>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</si>
  <si>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</si>
  <si>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</si>
  <si>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</si>
  <si>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</si>
  <si>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</si>
  <si>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</si>
  <si>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</si>
  <si>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</si>
  <si>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</si>
  <si>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</si>
  <si>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</si>
  <si>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</si>
  <si>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</si>
  <si>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</si>
  <si>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</si>
  <si>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</si>
  <si>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</si>
  <si>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</si>
  <si>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</si>
  <si>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</si>
  <si>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</si>
  <si>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</si>
  <si>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</si>
  <si>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</si>
  <si>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</si>
  <si>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</si>
  <si>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</si>
  <si>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</si>
  <si>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</si>
  <si>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</si>
  <si>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</si>
  <si>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</si>
  <si>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</si>
  <si>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</si>
  <si>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</si>
  <si>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</si>
  <si>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</si>
  <si>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</si>
  <si>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</si>
  <si>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</si>
  <si>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</si>
  <si>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</si>
  <si>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</si>
  <si>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</si>
  <si>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</si>
  <si>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</si>
  <si>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</si>
  <si>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</si>
  <si>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</si>
  <si>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</si>
  <si>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</si>
  <si>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</si>
  <si>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</si>
  <si>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</si>
  <si>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</si>
  <si>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</si>
  <si>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</si>
  <si>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</si>
  <si>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</si>
  <si>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</si>
  <si>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</si>
  <si>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</si>
  <si>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</si>
  <si>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</si>
  <si>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</si>
  <si>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</si>
  <si>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</si>
  <si>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</si>
  <si>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</si>
  <si>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</si>
  <si>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</si>
  <si>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</si>
  <si>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</si>
  <si>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</si>
  <si>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</si>
  <si>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</si>
  <si>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</si>
  <si>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</si>
  <si>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</si>
  <si>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</si>
  <si>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</si>
  <si>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</si>
  <si>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</si>
  <si>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</si>
  <si>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</si>
  <si>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</si>
  <si>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</si>
  <si>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</si>
  <si>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</si>
  <si>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</si>
  <si>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</si>
  <si>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</si>
  <si>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</si>
  <si>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</si>
  <si>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</si>
  <si>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</si>
  <si>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</si>
  <si>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</si>
  <si>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</si>
  <si>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</si>
  <si>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</si>
  <si>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</si>
  <si>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</si>
  <si>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</si>
  <si>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</si>
  <si>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</si>
  <si>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</si>
  <si>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</si>
  <si>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</si>
  <si>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</si>
  <si>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</si>
  <si>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</si>
  <si>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</si>
  <si>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</si>
  <si>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</si>
  <si>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</si>
  <si>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</si>
  <si>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</si>
  <si>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</si>
  <si>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</si>
  <si>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</si>
  <si>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</si>
  <si>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</si>
  <si>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</si>
  <si>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</si>
  <si>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</si>
  <si>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</si>
  <si>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</si>
  <si>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</si>
  <si>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</si>
  <si>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</si>
  <si>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</si>
  <si>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</si>
  <si>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</si>
  <si>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</si>
  <si>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</si>
  <si>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</si>
  <si>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</si>
  <si>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</si>
  <si>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</si>
  <si>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</si>
  <si>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</si>
  <si>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</si>
  <si>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</si>
  <si>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</si>
  <si>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</si>
  <si>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</si>
  <si>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</si>
  <si>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</si>
  <si>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</si>
  <si>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</si>
  <si>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</si>
  <si>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</si>
  <si>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</si>
  <si>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</si>
  <si>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</si>
  <si>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</si>
  <si>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</si>
  <si>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</si>
  <si>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</si>
  <si>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</si>
  <si>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</si>
  <si>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</si>
  <si>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</si>
  <si>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</si>
  <si>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</si>
  <si>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</si>
  <si>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</si>
  <si>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</si>
  <si>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</si>
  <si>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</si>
  <si>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</si>
  <si>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</si>
  <si>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</si>
  <si>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</si>
  <si>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</si>
  <si>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</si>
  <si>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</si>
  <si>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</si>
  <si>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</si>
  <si>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</si>
  <si>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</si>
  <si>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</si>
  <si>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</si>
  <si>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</si>
  <si>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</si>
  <si>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</si>
  <si>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</si>
  <si>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</si>
  <si>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</si>
  <si>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</si>
  <si>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</si>
  <si>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</si>
  <si>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</si>
  <si>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</si>
  <si>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</si>
  <si>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</si>
  <si>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</si>
  <si>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</si>
  <si>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</si>
  <si>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</si>
  <si>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</si>
  <si>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</si>
  <si>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</si>
  <si>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</si>
  <si>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</si>
  <si>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</si>
  <si>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</si>
  <si>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</si>
  <si>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</si>
  <si>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</si>
  <si>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</si>
  <si>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</si>
  <si>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</si>
  <si>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</si>
  <si>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</si>
  <si>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</si>
  <si>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</si>
  <si>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</si>
  <si>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</si>
  <si>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</si>
  <si>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</si>
  <si>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</si>
  <si>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</si>
  <si>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</si>
  <si>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</si>
  <si>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</si>
  <si>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</si>
  <si>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</si>
  <si>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</si>
  <si>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</si>
  <si>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</si>
  <si>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</si>
  <si>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</si>
  <si>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</si>
  <si>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</si>
  <si>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</si>
  <si>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</si>
  <si>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</si>
  <si>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</si>
  <si>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</si>
  <si>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</si>
  <si>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</si>
  <si>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</si>
  <si>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</si>
  <si>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</si>
  <si>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</si>
  <si>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</si>
  <si>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</si>
  <si>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</si>
  <si>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</si>
  <si>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</si>
  <si>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</si>
  <si>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</si>
  <si>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</si>
  <si>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</si>
  <si>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</si>
  <si>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</si>
  <si>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</si>
  <si>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</si>
  <si>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</si>
  <si>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</si>
  <si>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</si>
  <si>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</si>
  <si>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</si>
  <si>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</si>
  <si>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</si>
  <si>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</si>
  <si>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</si>
  <si>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</si>
  <si>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</si>
  <si>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</si>
  <si>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</si>
  <si>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</si>
  <si>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</si>
  <si>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</si>
  <si>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</si>
  <si>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</si>
  <si>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</si>
  <si>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</si>
  <si>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</si>
  <si>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</si>
  <si>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</si>
  <si>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</si>
  <si>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</si>
  <si>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</si>
  <si>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</si>
  <si>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</si>
  <si>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</si>
  <si>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</si>
  <si>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</si>
  <si>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</si>
  <si>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</si>
  <si>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</si>
  <si>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</si>
  <si>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</si>
  <si>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</si>
  <si>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</si>
  <si>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</si>
  <si>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</si>
  <si>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</si>
  <si>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</si>
  <si>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</si>
  <si>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</si>
  <si>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</si>
  <si>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</si>
  <si>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</si>
  <si>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</si>
  <si>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</si>
  <si>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</si>
  <si>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</si>
  <si>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</si>
  <si>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</si>
  <si>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</si>
  <si>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</si>
  <si>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</si>
  <si>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</si>
  <si>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</si>
  <si>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</si>
  <si>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</si>
  <si>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</si>
  <si>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</si>
  <si>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</si>
  <si>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</si>
  <si>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</si>
  <si>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</si>
  <si>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</si>
  <si>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</si>
  <si>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</si>
  <si>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</si>
  <si>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</si>
  <si>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</si>
  <si>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</si>
  <si>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</si>
  <si>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</si>
  <si>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</si>
  <si>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</si>
  <si>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</si>
  <si>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</si>
  <si>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</si>
  <si>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</si>
  <si>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</si>
  <si>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</si>
  <si>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</si>
  <si>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</si>
  <si>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</si>
  <si>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</si>
  <si>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</si>
  <si>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</si>
  <si>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</si>
  <si>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</si>
  <si>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</si>
  <si>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</si>
  <si>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</si>
  <si>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</si>
  <si>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</si>
  <si>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</si>
  <si>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</si>
  <si>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</si>
  <si>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</si>
  <si>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</si>
  <si>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</si>
  <si>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</si>
  <si>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</si>
  <si>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</si>
  <si>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</si>
  <si>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</si>
  <si>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</si>
  <si>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</si>
  <si>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</si>
  <si>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</si>
  <si>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</si>
  <si>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</si>
  <si>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</si>
  <si>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</si>
  <si>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</si>
  <si>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</si>
  <si>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</si>
  <si>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</si>
  <si>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</si>
  <si>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</si>
  <si>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</si>
  <si>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</si>
  <si>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</si>
  <si>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</si>
  <si>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</si>
  <si>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</si>
  <si>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</si>
  <si>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</si>
  <si>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</si>
  <si>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</si>
  <si>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</si>
  <si>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</si>
  <si>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</si>
  <si>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</si>
  <si>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</si>
  <si>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</si>
  <si>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</si>
  <si>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</si>
  <si>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</si>
  <si>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</si>
  <si>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</si>
  <si>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</si>
  <si>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</si>
  <si>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</si>
  <si>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</si>
  <si>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</si>
  <si>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</si>
  <si>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</si>
  <si>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</si>
  <si>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</si>
  <si>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</si>
  <si>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</si>
  <si>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</si>
  <si>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</si>
  <si>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</si>
  <si>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</si>
  <si>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</si>
  <si>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</si>
  <si>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</si>
  <si>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</si>
  <si>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</si>
  <si>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</si>
  <si>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</si>
  <si>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</si>
  <si>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</si>
  <si>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</si>
  <si>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</si>
  <si>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</si>
  <si>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</si>
  <si>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</si>
  <si>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</si>
  <si>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</si>
  <si>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</si>
  <si>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</si>
  <si>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</si>
  <si>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</si>
  <si>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</si>
  <si>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</si>
  <si>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</si>
  <si>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</si>
  <si>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</si>
  <si>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</si>
  <si>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</si>
  <si>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</si>
  <si>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</si>
  <si>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</si>
  <si>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</si>
  <si>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</si>
  <si>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</si>
  <si>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</si>
  <si>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</si>
  <si>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</si>
  <si>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</si>
  <si>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</si>
  <si>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</si>
  <si>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</si>
  <si>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</si>
  <si>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</si>
  <si>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</si>
  <si>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</si>
  <si>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</si>
  <si>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</si>
  <si>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</si>
  <si>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</si>
  <si>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</si>
  <si>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</si>
  <si>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</si>
  <si>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</si>
  <si>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</si>
  <si>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</si>
  <si>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</si>
  <si>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</si>
  <si>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</si>
  <si>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</si>
  <si>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</si>
  <si>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</si>
  <si>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</si>
  <si>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</si>
  <si>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</si>
  <si>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</si>
  <si>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</si>
  <si>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</si>
  <si>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</si>
  <si>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</si>
  <si>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</si>
  <si>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</si>
  <si>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</si>
  <si>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</si>
  <si>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</si>
  <si>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</si>
  <si>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</si>
  <si>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</si>
  <si>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</si>
  <si>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</si>
  <si>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</si>
  <si>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</si>
  <si>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</si>
  <si>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</si>
  <si>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</si>
  <si>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</si>
  <si>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</si>
  <si>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</si>
  <si>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</si>
  <si>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</si>
  <si>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</si>
  <si>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</si>
  <si>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</si>
  <si>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</si>
  <si>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</si>
  <si>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</si>
  <si>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</si>
  <si>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</si>
  <si>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</si>
  <si>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</si>
  <si>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</si>
  <si>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</si>
  <si>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</si>
  <si>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</si>
  <si>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</si>
  <si>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</si>
  <si>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</si>
  <si>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</si>
  <si>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</si>
  <si>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</si>
  <si>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</si>
  <si>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</si>
  <si>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</si>
  <si>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</si>
  <si>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</si>
  <si>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</si>
  <si>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</si>
  <si>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</si>
  <si>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</si>
  <si>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</si>
  <si>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</si>
  <si>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</si>
  <si>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</si>
  <si>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</si>
  <si>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</si>
  <si>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</si>
  <si>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</si>
  <si>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</si>
  <si>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</si>
  <si>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</si>
  <si>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</si>
  <si>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</si>
  <si>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</si>
  <si>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</si>
  <si>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</si>
  <si>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</si>
  <si>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</si>
  <si>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</si>
  <si>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</si>
  <si>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</si>
  <si>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</si>
  <si>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</si>
  <si>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</si>
  <si>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</si>
  <si>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</si>
  <si>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</si>
  <si>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</si>
  <si>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</si>
  <si>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</si>
  <si>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</si>
  <si>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</si>
  <si>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</si>
  <si>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</si>
  <si>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</si>
  <si>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</si>
  <si>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</si>
  <si>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</si>
  <si>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</si>
  <si>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</si>
  <si>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</si>
  <si>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</si>
  <si>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</si>
  <si>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</si>
  <si>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</si>
  <si>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</si>
  <si>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</si>
  <si>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</si>
  <si>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</si>
  <si>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</si>
  <si>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</si>
  <si>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</si>
  <si>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</si>
  <si>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</si>
  <si>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</si>
  <si>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</si>
  <si>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</si>
  <si>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</si>
  <si>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</si>
  <si>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</si>
  <si>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</si>
  <si>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</si>
  <si>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</si>
  <si>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</si>
  <si>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</si>
  <si>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</si>
  <si>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</si>
  <si>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</si>
  <si>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</si>
  <si>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</si>
  <si>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</si>
  <si>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</si>
  <si>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</si>
  <si>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</si>
  <si>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</si>
  <si>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</si>
  <si>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</si>
  <si>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</si>
  <si>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</si>
  <si>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</si>
  <si>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</si>
  <si>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</si>
  <si>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</si>
  <si>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</si>
  <si>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</si>
  <si>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</si>
  <si>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</si>
  <si>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</si>
  <si>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</si>
  <si>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</si>
  <si>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</si>
  <si>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</si>
  <si>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</si>
  <si>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</si>
  <si>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</si>
  <si>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</si>
  <si>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</si>
  <si>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</si>
  <si>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</si>
  <si>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</si>
  <si>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</si>
  <si>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</si>
  <si>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</si>
  <si>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</si>
  <si>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</si>
  <si>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</si>
  <si>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</si>
  <si>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</si>
  <si>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</si>
  <si>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</si>
  <si>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</si>
  <si>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</si>
  <si>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</si>
  <si>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</si>
  <si>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</si>
  <si>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</si>
  <si>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</si>
  <si>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</si>
  <si>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</si>
  <si>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</si>
  <si>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</si>
  <si>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</si>
  <si>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</si>
  <si>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</si>
  <si>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</si>
  <si>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</si>
  <si>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</si>
  <si>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</si>
  <si>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</si>
  <si>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</si>
  <si>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</si>
  <si>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</si>
  <si>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</si>
  <si>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</si>
  <si>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</si>
  <si>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</si>
  <si>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</si>
  <si>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</si>
  <si>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</si>
  <si>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</si>
  <si>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</si>
  <si>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</si>
  <si>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</si>
  <si>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</si>
  <si>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</si>
  <si>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</si>
  <si>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</si>
  <si>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</si>
  <si>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</si>
  <si>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</si>
  <si>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</si>
  <si>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</si>
  <si>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</si>
  <si>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</si>
  <si>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</si>
  <si>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</si>
  <si>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</si>
  <si>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</si>
  <si>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</si>
  <si>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</si>
  <si>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</si>
  <si>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</si>
  <si>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</si>
  <si>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</si>
  <si>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</si>
  <si>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</si>
  <si>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</si>
  <si>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</si>
  <si>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</si>
  <si>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</si>
  <si>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</si>
  <si>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</si>
  <si>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</si>
  <si>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</si>
  <si>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</si>
  <si>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</si>
  <si>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</si>
  <si>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</si>
  <si>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</si>
  <si>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</si>
  <si>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</si>
  <si>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</si>
  <si>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</si>
  <si>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</si>
  <si>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</si>
  <si>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</si>
  <si>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</si>
  <si>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</si>
  <si>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</si>
  <si>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</si>
  <si>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</si>
  <si>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</si>
  <si>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</si>
  <si>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</si>
  <si>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</si>
  <si>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</si>
  <si>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</si>
  <si>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</si>
  <si>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</si>
  <si>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</si>
  <si>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</si>
  <si>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</si>
  <si>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</si>
  <si>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</si>
  <si>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</si>
  <si>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</si>
  <si>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</si>
  <si>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</si>
  <si>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</si>
  <si>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</si>
  <si>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</si>
  <si>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</si>
  <si>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</si>
  <si>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</si>
  <si>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</si>
  <si>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</si>
  <si>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</si>
  <si>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</si>
  <si>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</si>
  <si>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</si>
  <si>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</si>
  <si>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</si>
  <si>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</si>
  <si>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</si>
  <si>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</si>
  <si>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</si>
  <si>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</si>
  <si>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</si>
  <si>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</si>
  <si>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</si>
  <si>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</si>
  <si>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</si>
  <si>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</si>
  <si>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</si>
  <si>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</si>
  <si>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</si>
  <si>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</si>
  <si>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</si>
  <si>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</si>
  <si>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</si>
  <si>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</si>
  <si>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</si>
  <si>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</si>
  <si>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</si>
  <si>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</si>
  <si>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</si>
  <si>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</si>
  <si>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</si>
  <si>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</si>
  <si>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</si>
  <si>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</si>
  <si>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</si>
  <si>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</si>
  <si>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</si>
  <si>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</si>
  <si>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</si>
  <si>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</si>
  <si>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</si>
  <si>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</si>
  <si>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</si>
  <si>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</si>
  <si>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</si>
  <si>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</si>
  <si>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</si>
  <si>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</si>
  <si>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</si>
  <si>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</si>
  <si>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</si>
  <si>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</si>
  <si>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</si>
  <si>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</si>
  <si>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</si>
  <si>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</si>
  <si>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</si>
  <si>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</si>
  <si>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</si>
  <si>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</si>
  <si>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</si>
  <si>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</si>
  <si>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</si>
  <si>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</si>
  <si>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</si>
  <si>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</si>
  <si>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</si>
  <si>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</si>
  <si>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</si>
  <si>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</si>
  <si>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</si>
  <si>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</si>
  <si>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</si>
  <si>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</si>
  <si>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</si>
  <si>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</si>
  <si>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</si>
  <si>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</si>
  <si>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</si>
  <si>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</si>
  <si>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</si>
  <si>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</si>
  <si>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</si>
  <si>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</si>
  <si>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</si>
  <si>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</si>
  <si>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</si>
  <si>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</si>
  <si>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</si>
  <si>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</si>
  <si>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</si>
  <si>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</si>
  <si>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</si>
  <si>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</si>
  <si>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</si>
  <si>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</si>
  <si>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</si>
  <si>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</si>
  <si>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</si>
  <si>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</si>
  <si>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</si>
  <si>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</si>
  <si>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</si>
  <si>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</si>
  <si>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</si>
  <si>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</si>
  <si>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</si>
  <si>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</si>
  <si>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</si>
  <si>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</si>
  <si>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</si>
  <si>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</si>
  <si>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</si>
  <si>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</si>
  <si>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</si>
  <si>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</si>
  <si>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</si>
  <si>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</si>
  <si>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</si>
  <si>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</si>
  <si>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</si>
  <si>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</si>
  <si>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</si>
  <si>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</si>
  <si>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</si>
  <si>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</si>
  <si>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</si>
  <si>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</si>
  <si>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</si>
  <si>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</si>
  <si>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</si>
  <si>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</si>
  <si>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</si>
  <si>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</si>
  <si>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</si>
  <si>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</si>
  <si>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</si>
  <si>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</si>
  <si>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</si>
  <si>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</si>
  <si>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</si>
  <si>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</si>
  <si>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</si>
  <si>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</si>
  <si>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</si>
  <si>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</si>
  <si>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</si>
  <si>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</si>
  <si>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</si>
  <si>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</si>
  <si>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</si>
  <si>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</si>
  <si>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</si>
  <si>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</si>
  <si>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</si>
  <si>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</si>
  <si>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</si>
  <si>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</si>
  <si>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</si>
  <si>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</si>
  <si>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</si>
  <si>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</si>
  <si>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</si>
  <si>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</si>
  <si>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</si>
  <si>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</si>
  <si>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</si>
  <si>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</si>
  <si>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</si>
  <si>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</si>
  <si>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</si>
  <si>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</si>
  <si>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</si>
  <si>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</si>
  <si>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</si>
  <si>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</si>
  <si>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</si>
  <si>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</si>
  <si>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</si>
  <si>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</si>
  <si>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</si>
  <si>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</si>
  <si>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</si>
  <si>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</si>
  <si>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</si>
  <si>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</si>
  <si>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</si>
  <si>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</si>
  <si>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</si>
  <si>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</si>
  <si>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</si>
  <si>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</si>
  <si>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</si>
  <si>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</si>
  <si>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</si>
  <si>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</si>
  <si>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</si>
  <si>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</si>
  <si>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</si>
  <si>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</si>
  <si>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</si>
  <si>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</si>
  <si>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</si>
  <si>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</si>
  <si>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</si>
  <si>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</si>
  <si>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</si>
  <si>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</si>
  <si>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</si>
  <si>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</si>
  <si>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</si>
  <si>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</si>
  <si>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</si>
  <si>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</si>
  <si>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</si>
  <si>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</si>
  <si>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</si>
  <si>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</si>
  <si>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</si>
  <si>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</si>
  <si>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</si>
  <si>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</si>
  <si>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</si>
  <si>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</si>
  <si>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</si>
  <si>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</si>
  <si>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</si>
  <si>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</si>
  <si>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</si>
  <si>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</si>
  <si>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</si>
  <si>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</si>
  <si>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</si>
  <si>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</si>
  <si>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</si>
  <si>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</si>
  <si>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</si>
  <si>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</si>
  <si>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</si>
  <si>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</si>
  <si>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</si>
  <si>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</si>
  <si>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</si>
  <si>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</si>
  <si>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</si>
  <si>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</si>
  <si>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</si>
  <si>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</si>
  <si>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</si>
  <si>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</si>
  <si>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</si>
  <si>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</si>
  <si>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</si>
  <si>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</si>
  <si>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</si>
  <si>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</si>
  <si>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</si>
  <si>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</si>
  <si>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</si>
  <si>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</si>
  <si>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</si>
  <si>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</si>
  <si>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</si>
  <si>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</si>
  <si>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</si>
  <si>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</si>
  <si>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</si>
  <si>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</si>
  <si>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</si>
  <si>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</si>
  <si>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</si>
  <si>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</si>
  <si>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</si>
  <si>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</si>
  <si>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</si>
  <si>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</si>
  <si>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</si>
  <si>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</si>
  <si>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</si>
  <si>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</si>
  <si>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</si>
  <si>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</si>
  <si>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</si>
  <si>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</si>
  <si>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</si>
  <si>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</si>
  <si>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</si>
  <si>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</si>
  <si>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</si>
  <si>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</si>
  <si>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</si>
  <si>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</si>
  <si>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</si>
  <si>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</si>
  <si>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</si>
  <si>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</si>
  <si>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</si>
  <si>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</si>
  <si>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</si>
  <si>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</si>
  <si>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</si>
  <si>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</si>
  <si>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</si>
  <si>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</si>
  <si>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</si>
  <si>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</si>
  <si>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</si>
  <si>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</si>
  <si>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</si>
  <si>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</si>
  <si>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</si>
  <si>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</si>
  <si>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</si>
  <si>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</si>
  <si>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</si>
  <si>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</si>
  <si>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</si>
  <si>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</si>
  <si>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</si>
  <si>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</si>
  <si>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</si>
  <si>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</si>
  <si>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</si>
  <si>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</si>
  <si>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</si>
  <si>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</si>
  <si>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</si>
  <si>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</si>
  <si>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</si>
  <si>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</si>
  <si>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</si>
  <si>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</si>
  <si>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</si>
  <si>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</si>
  <si>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</si>
  <si>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</si>
  <si>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</si>
  <si>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</si>
  <si>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</si>
  <si>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</si>
  <si>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</si>
  <si>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</si>
  <si>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</si>
  <si>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</si>
  <si>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</si>
  <si>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</si>
  <si>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</si>
  <si>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</si>
  <si>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</si>
  <si>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</si>
  <si>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</si>
  <si>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</si>
  <si>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</si>
  <si>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</si>
  <si>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</si>
  <si>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</si>
  <si>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</si>
  <si>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</si>
  <si>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</si>
  <si>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</si>
  <si>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</si>
  <si>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</si>
  <si>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</si>
  <si>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</si>
  <si>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</si>
  <si>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</si>
  <si>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</si>
  <si>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</si>
  <si>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</si>
  <si>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</si>
  <si>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</si>
  <si>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</si>
  <si>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</si>
  <si>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</si>
  <si>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</si>
  <si>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</si>
  <si>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</si>
  <si>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</si>
  <si>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</si>
  <si>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</si>
  <si>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</si>
  <si>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</si>
  <si>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</si>
  <si>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</si>
  <si>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</si>
  <si>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</si>
  <si>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</si>
  <si>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</si>
  <si>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</si>
  <si>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</si>
  <si>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</si>
  <si>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</si>
  <si>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</si>
  <si>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</si>
  <si>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</si>
  <si>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</si>
  <si>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</si>
  <si>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</si>
  <si>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</si>
  <si>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</si>
  <si>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</si>
  <si>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</si>
  <si>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</si>
  <si>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</si>
  <si>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</si>
  <si>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</si>
  <si>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</si>
  <si>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</si>
  <si>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</si>
  <si>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</si>
  <si>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</si>
  <si>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</si>
  <si>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</si>
  <si>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</si>
  <si>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</si>
  <si>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</si>
  <si>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</si>
  <si>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</si>
  <si>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</si>
  <si>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</si>
  <si>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</si>
  <si>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</si>
  <si>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</si>
  <si>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</si>
  <si>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</si>
  <si>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</si>
  <si>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</si>
  <si>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</si>
  <si>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</si>
  <si>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</si>
  <si>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</si>
  <si>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</si>
  <si>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</si>
  <si>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</si>
  <si>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</si>
  <si>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</si>
  <si>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</si>
  <si>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</si>
  <si>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</si>
  <si>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</si>
  <si>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</si>
  <si>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</si>
  <si>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</si>
  <si>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</si>
  <si>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</si>
  <si>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</si>
  <si>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</si>
  <si>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</si>
  <si>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</si>
  <si>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</si>
  <si>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</si>
  <si>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</si>
  <si>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</si>
  <si>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</si>
  <si>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</si>
  <si>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</si>
  <si>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</si>
  <si>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</si>
  <si>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</si>
  <si>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</si>
  <si>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</si>
  <si>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</si>
  <si>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</si>
  <si>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</si>
  <si>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</si>
  <si>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</si>
  <si>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</si>
  <si>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</si>
  <si>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</si>
  <si>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</si>
  <si>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</si>
  <si>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</si>
  <si>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</si>
  <si>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</si>
  <si>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</si>
  <si>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</si>
  <si>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</si>
  <si>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</si>
  <si>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</si>
  <si>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</si>
  <si>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</si>
  <si>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</si>
  <si>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</si>
  <si>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</si>
  <si>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</si>
  <si>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</si>
  <si>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</si>
  <si>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</si>
  <si>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</si>
  <si>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</si>
  <si>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</si>
  <si>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</si>
  <si>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</si>
  <si>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</si>
  <si>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</si>
  <si>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</si>
  <si>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</si>
  <si>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</si>
  <si>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</si>
  <si>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</si>
  <si>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</si>
  <si>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</si>
  <si>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</si>
  <si>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</si>
  <si>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</si>
  <si>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</si>
  <si>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</si>
  <si>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</si>
  <si>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</si>
  <si>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</si>
  <si>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</si>
  <si>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</si>
  <si>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</si>
  <si>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</si>
  <si>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</si>
  <si>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</si>
  <si>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</si>
  <si>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</si>
  <si>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</si>
  <si>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</si>
  <si>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</si>
  <si>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</si>
  <si>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</si>
  <si>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</si>
  <si>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</si>
  <si>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</si>
  <si>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</si>
  <si>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</si>
  <si>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</si>
  <si>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</si>
  <si>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</si>
  <si>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</si>
  <si>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</si>
  <si>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</si>
  <si>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</si>
  <si>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</si>
  <si>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</si>
  <si>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</si>
  <si>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</si>
  <si>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</si>
  <si>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</si>
  <si>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</si>
  <si>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</si>
  <si>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</si>
  <si>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</si>
  <si>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</si>
  <si>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</si>
  <si>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</si>
  <si>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</si>
  <si>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</si>
  <si>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</si>
  <si>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</si>
  <si>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</si>
  <si>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</si>
  <si>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</si>
  <si>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</si>
  <si>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</si>
  <si>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</si>
  <si>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</si>
  <si>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</si>
  <si>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</si>
  <si>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</si>
  <si>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</si>
  <si>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</si>
  <si>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</si>
  <si>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</si>
  <si>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</si>
  <si>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</si>
  <si>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</si>
  <si>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</si>
  <si>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</si>
  <si>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</si>
  <si>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</si>
  <si>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</si>
  <si>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</si>
  <si>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</si>
  <si>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</si>
  <si>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</si>
  <si>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</si>
  <si>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</si>
  <si>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</si>
  <si>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</si>
  <si>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</si>
  <si>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</si>
  <si>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</si>
  <si>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</si>
  <si>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</si>
  <si>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</si>
  <si>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</si>
  <si>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</si>
  <si>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</si>
  <si>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</si>
  <si>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</si>
  <si>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</si>
  <si>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</si>
  <si>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</si>
  <si>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</si>
  <si>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</si>
  <si>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</si>
  <si>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</si>
  <si>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</si>
  <si>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</si>
  <si>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</si>
  <si>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</si>
  <si>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</si>
  <si>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</si>
  <si>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</si>
  <si>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</si>
  <si>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</si>
  <si>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</si>
  <si>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</si>
  <si>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</si>
  <si>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</si>
  <si>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</si>
  <si>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</si>
  <si>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</si>
  <si>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</si>
  <si>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</si>
  <si>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</si>
  <si>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</si>
  <si>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</si>
  <si>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</si>
  <si>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</si>
  <si>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</si>
  <si>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</si>
  <si>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</si>
  <si>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</si>
  <si>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</si>
  <si>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</si>
  <si>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</si>
  <si>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</si>
  <si>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</si>
  <si>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</si>
  <si>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</si>
  <si>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</si>
  <si>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</si>
  <si>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</si>
  <si>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</si>
  <si>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</si>
  <si>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</si>
  <si>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</si>
  <si>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</si>
  <si>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</si>
  <si>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</si>
  <si>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</si>
  <si>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</si>
  <si>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</si>
  <si>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</si>
  <si>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</si>
  <si>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</si>
  <si>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</si>
  <si>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</si>
  <si>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</si>
  <si>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</si>
  <si>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</si>
  <si>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</si>
  <si>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</si>
  <si>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</si>
  <si>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</si>
  <si>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</si>
  <si>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</si>
  <si>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</si>
  <si>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</si>
  <si>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</si>
  <si>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</si>
  <si>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</si>
  <si>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</si>
  <si>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</si>
  <si>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</si>
  <si>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</si>
  <si>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</si>
  <si>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</si>
  <si>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</si>
  <si>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</si>
  <si>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</si>
  <si>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</si>
  <si>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</si>
  <si>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</si>
  <si>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</si>
  <si>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</si>
  <si>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</si>
  <si>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</si>
  <si>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</si>
  <si>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</si>
  <si>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</si>
  <si>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</si>
  <si>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</si>
  <si>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</si>
  <si>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</si>
  <si>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</si>
  <si>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</si>
  <si>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</si>
  <si>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</si>
  <si>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</si>
  <si>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</si>
  <si>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</si>
  <si>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</si>
  <si>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</si>
  <si>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</si>
  <si>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</si>
  <si>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</si>
  <si>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</si>
  <si>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</si>
  <si>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</si>
  <si>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</si>
  <si>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</si>
  <si>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</si>
  <si>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</si>
  <si>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</si>
  <si>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</si>
  <si>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</si>
  <si>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</si>
  <si>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</si>
  <si>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</si>
  <si>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</si>
  <si>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</si>
  <si>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</si>
  <si>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</si>
  <si>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</si>
  <si>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</si>
  <si>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</si>
  <si>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</si>
  <si>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</si>
  <si>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</si>
  <si>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</si>
  <si>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</si>
  <si>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</si>
  <si>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</si>
  <si>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</si>
  <si>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</si>
  <si>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</si>
  <si>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</si>
  <si>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</si>
  <si>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</si>
  <si>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</si>
  <si>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</si>
  <si>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</si>
  <si>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</si>
  <si>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</si>
  <si>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</si>
  <si>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</si>
  <si>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</si>
  <si>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</si>
  <si>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</si>
  <si>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</si>
  <si>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</si>
  <si>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</si>
  <si>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</si>
  <si>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</si>
  <si>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</si>
  <si>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</si>
  <si>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</si>
  <si>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</si>
  <si>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</si>
  <si>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</si>
  <si>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</si>
  <si>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</si>
  <si>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</si>
  <si>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</si>
  <si>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</si>
  <si>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</si>
  <si>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</si>
  <si>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</si>
  <si>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</si>
  <si>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</si>
  <si>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</si>
  <si>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</si>
  <si>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</si>
  <si>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</si>
  <si>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</si>
  <si>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</si>
  <si>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</si>
  <si>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</si>
  <si>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</si>
  <si>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</si>
  <si>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</si>
  <si>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</si>
  <si>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</si>
  <si>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</si>
  <si>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</si>
  <si>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</si>
  <si>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</si>
  <si>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</si>
  <si>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</si>
  <si>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</si>
  <si>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</si>
  <si>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</si>
  <si>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</si>
  <si>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</si>
  <si>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</si>
  <si>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</si>
  <si>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</si>
  <si>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</si>
  <si>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</si>
  <si>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</si>
  <si>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</si>
  <si>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</si>
  <si>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</si>
  <si>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</si>
  <si>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</si>
  <si>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</si>
  <si>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</si>
  <si>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</si>
  <si>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</si>
  <si>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</si>
  <si>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</si>
  <si>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</si>
  <si>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</si>
  <si>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</si>
  <si>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</si>
  <si>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</si>
  <si>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</si>
  <si>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</si>
  <si>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</si>
  <si>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</si>
  <si>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</si>
  <si>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</si>
  <si>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</si>
  <si>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</si>
  <si>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</si>
  <si>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</si>
  <si>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</si>
  <si>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</si>
  <si>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</si>
  <si>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</si>
  <si>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</si>
  <si>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</si>
  <si>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</si>
  <si>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</si>
  <si>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</si>
  <si>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</si>
  <si>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</si>
  <si>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</si>
  <si>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</si>
  <si>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</si>
  <si>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</si>
  <si>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</si>
  <si>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</si>
  <si>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</si>
  <si>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</si>
  <si>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</si>
  <si>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</si>
  <si>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</si>
  <si>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</si>
  <si>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</si>
  <si>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</si>
  <si>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</si>
  <si>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</si>
  <si>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</si>
  <si>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</si>
  <si>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</si>
  <si>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</si>
  <si>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</si>
  <si>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</si>
  <si>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</si>
  <si>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</si>
  <si>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</si>
  <si>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</si>
  <si>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</si>
  <si>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</si>
  <si>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</si>
  <si>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</si>
  <si>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</si>
  <si>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</si>
  <si>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</si>
  <si>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</si>
  <si>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</si>
  <si>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</si>
  <si>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</si>
  <si>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</si>
  <si>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</si>
  <si>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</si>
  <si>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</si>
  <si>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</si>
  <si>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</si>
  <si>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</si>
  <si>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</si>
  <si>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</si>
  <si>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</si>
  <si>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</si>
  <si>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</si>
  <si>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</si>
  <si>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</si>
  <si>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</si>
  <si>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</si>
  <si>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</si>
  <si>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</si>
  <si>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</si>
  <si>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</si>
  <si>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</si>
  <si>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</si>
  <si>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</si>
  <si>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</si>
  <si>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</si>
  <si>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</si>
  <si>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</si>
  <si>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</si>
  <si>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</si>
  <si>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</si>
  <si>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</si>
  <si>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</si>
  <si>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</si>
  <si>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</si>
  <si>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</si>
  <si>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</si>
  <si>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</si>
  <si>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</si>
  <si>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</si>
  <si>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</si>
  <si>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</si>
  <si>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</si>
  <si>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</si>
  <si>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</si>
  <si>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</si>
  <si>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</si>
  <si>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</si>
  <si>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</si>
  <si>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</si>
  <si>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</si>
  <si>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</si>
  <si>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</si>
  <si>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</si>
  <si>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</si>
  <si>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</si>
  <si>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</si>
  <si>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</si>
  <si>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</si>
  <si>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</si>
  <si>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</si>
  <si>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</si>
  <si>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</si>
  <si>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</si>
  <si>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</si>
  <si>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</si>
  <si>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</si>
  <si>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</si>
  <si>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</si>
  <si>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</si>
  <si>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</si>
  <si>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</si>
  <si>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</si>
  <si>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</si>
  <si>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</si>
  <si>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</si>
  <si>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</si>
  <si>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</si>
  <si>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</si>
  <si>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</si>
  <si>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</si>
  <si>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</si>
  <si>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</si>
  <si>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</si>
  <si>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</si>
  <si>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</si>
  <si>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</si>
  <si>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</si>
  <si>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</si>
  <si>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</si>
  <si>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</si>
  <si>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</si>
  <si>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</si>
  <si>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</si>
  <si>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</si>
  <si>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</si>
  <si>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</si>
  <si>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</si>
  <si>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</si>
  <si>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</si>
  <si>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</si>
  <si>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</si>
  <si>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</si>
  <si>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</si>
  <si>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</si>
  <si>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</si>
  <si>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</si>
  <si>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</si>
  <si>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</si>
  <si>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</si>
  <si>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</si>
  <si>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</si>
  <si>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</si>
  <si>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</si>
  <si>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</si>
  <si>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</si>
  <si>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</si>
  <si>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</si>
  <si>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</si>
  <si>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</si>
  <si>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</si>
  <si>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</si>
  <si>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</si>
  <si>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</si>
  <si>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</si>
  <si>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</si>
  <si>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</si>
  <si>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</si>
  <si>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</si>
  <si>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</si>
  <si>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</si>
  <si>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</si>
  <si>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</si>
  <si>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</si>
  <si>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</si>
  <si>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</si>
  <si>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</si>
  <si>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</si>
  <si>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</si>
  <si>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</si>
  <si>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</si>
  <si>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</si>
  <si>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</si>
  <si>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</si>
  <si>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</si>
  <si>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</si>
  <si>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</si>
  <si>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</si>
  <si>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</si>
  <si>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</si>
  <si>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</si>
  <si>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</si>
  <si>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</si>
  <si>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</si>
  <si>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</si>
  <si>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</si>
  <si>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</si>
  <si>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</si>
  <si>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</si>
  <si>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</si>
  <si>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</si>
  <si>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</si>
  <si>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</si>
  <si>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</si>
  <si>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</si>
  <si>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</si>
  <si>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</si>
  <si>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</si>
  <si>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</si>
  <si>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</si>
  <si>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</si>
  <si>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</si>
  <si>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</si>
  <si>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</si>
  <si>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</si>
  <si>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</si>
  <si>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</si>
  <si>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</si>
  <si>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</si>
  <si>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</si>
  <si>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</si>
  <si>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</si>
  <si>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</si>
  <si>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</si>
  <si>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</si>
  <si>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</si>
  <si>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</si>
  <si>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</si>
  <si>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</si>
  <si>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</si>
  <si>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</si>
  <si>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</si>
  <si>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</si>
  <si>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</si>
  <si>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</si>
  <si>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</si>
  <si>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</si>
  <si>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</si>
  <si>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</si>
  <si>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</si>
  <si>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</si>
  <si>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</si>
  <si>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</si>
  <si>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</si>
  <si>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</si>
  <si>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</si>
  <si>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</si>
  <si>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</si>
  <si>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</si>
  <si>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</si>
  <si>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</si>
  <si>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</si>
  <si>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</si>
  <si>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</si>
  <si>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</si>
  <si>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</si>
  <si>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</si>
  <si>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</si>
  <si>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</si>
  <si>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</si>
  <si>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</si>
  <si>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</si>
  <si>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</si>
  <si>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</si>
  <si>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</si>
  <si>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</si>
  <si>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</si>
  <si>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</si>
  <si>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</si>
  <si>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</si>
  <si>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</si>
  <si>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</si>
  <si>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</si>
  <si>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</si>
  <si>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</si>
  <si>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</si>
  <si>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</si>
  <si>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</si>
  <si>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</si>
  <si>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</si>
  <si>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</si>
  <si>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</si>
  <si>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</si>
  <si>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</si>
  <si>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</si>
  <si>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</si>
  <si>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</si>
  <si>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</si>
  <si>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</si>
  <si>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</si>
  <si>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</si>
  <si>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</si>
  <si>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</si>
  <si>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</si>
  <si>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</si>
  <si>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</si>
  <si>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</si>
  <si>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</si>
  <si>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</si>
  <si>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</si>
  <si>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</si>
  <si>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</si>
  <si>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</si>
  <si>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</si>
  <si>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</si>
  <si>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</si>
  <si>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</si>
  <si>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</si>
  <si>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</si>
  <si>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</si>
  <si>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</si>
  <si>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</si>
  <si>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</si>
  <si>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</si>
  <si>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</si>
  <si>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</si>
  <si>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</si>
  <si>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</si>
  <si>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</si>
  <si>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</si>
  <si>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</si>
  <si>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</si>
  <si>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</si>
  <si>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</si>
  <si>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</si>
  <si>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</si>
  <si>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</si>
  <si>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</si>
  <si>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</si>
  <si>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</si>
  <si>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</si>
  <si>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</si>
  <si>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</si>
  <si>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</si>
  <si>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</si>
  <si>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</si>
  <si>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</si>
  <si>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</si>
  <si>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</si>
  <si>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</si>
  <si>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</si>
  <si>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</si>
  <si>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</si>
  <si>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</si>
  <si>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</si>
  <si>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</si>
  <si>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</si>
  <si>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</si>
  <si>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</si>
  <si>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</si>
  <si>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</si>
  <si>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</si>
  <si>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</si>
  <si>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</si>
  <si>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</si>
  <si>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</si>
  <si>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</si>
  <si>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</si>
  <si>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</si>
  <si>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</si>
  <si>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</si>
  <si>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</si>
  <si>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</si>
  <si>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</si>
  <si>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</si>
  <si>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</si>
  <si>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</si>
  <si>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</si>
  <si>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</si>
  <si>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</si>
  <si>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</si>
  <si>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</si>
  <si>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</si>
  <si>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</si>
  <si>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</si>
  <si>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</si>
  <si>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</si>
  <si>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</si>
  <si>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</si>
  <si>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</si>
  <si>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</si>
  <si>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</si>
  <si>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</si>
  <si>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</si>
  <si>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</si>
  <si>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</si>
  <si>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</si>
  <si>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</si>
  <si>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</si>
  <si>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</si>
  <si>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</si>
  <si>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</si>
  <si>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</si>
  <si>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</si>
  <si>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</si>
  <si>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</si>
  <si>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</si>
  <si>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</si>
  <si>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</si>
  <si>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</si>
  <si>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</si>
  <si>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</si>
  <si>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</si>
  <si>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</si>
  <si>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</si>
  <si>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</si>
  <si>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</si>
  <si>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</si>
  <si>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</si>
  <si>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</si>
  <si>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</si>
  <si>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</si>
  <si>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</si>
  <si>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</si>
  <si>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</si>
  <si>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</si>
  <si>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</si>
  <si>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</si>
  <si>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</si>
  <si>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</si>
  <si>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</si>
  <si>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</si>
  <si>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</si>
  <si>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</si>
  <si>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</si>
  <si>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</si>
  <si>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</si>
  <si>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</si>
  <si>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</si>
  <si>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</si>
  <si>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</si>
  <si>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</si>
  <si>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</si>
  <si>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</si>
  <si>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</si>
  <si>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</si>
  <si>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</si>
  <si>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</si>
  <si>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</si>
  <si>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</si>
  <si>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</si>
  <si>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</si>
  <si>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</si>
  <si>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</si>
  <si>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</si>
  <si>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</si>
  <si>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</si>
  <si>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</si>
  <si>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</si>
  <si>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</si>
  <si>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</si>
  <si>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</si>
  <si>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</si>
  <si>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</si>
  <si>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</si>
  <si>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</si>
  <si>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</si>
  <si>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</si>
  <si>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</si>
  <si>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</si>
  <si>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</si>
  <si>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</si>
  <si>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</si>
  <si>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</si>
  <si>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</si>
  <si>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</si>
  <si>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</si>
  <si>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</si>
  <si>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</si>
  <si>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</si>
  <si>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</si>
  <si>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</si>
  <si>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</si>
  <si>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</si>
  <si>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</si>
  <si>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</si>
  <si>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</si>
  <si>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</si>
  <si>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</si>
  <si>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</si>
  <si>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</si>
  <si>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</si>
  <si>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</si>
  <si>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</si>
  <si>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</si>
  <si>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</si>
  <si>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</si>
  <si>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</si>
  <si>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</si>
  <si>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</si>
  <si>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</si>
  <si>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</si>
  <si>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</si>
  <si>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</si>
  <si>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</si>
  <si>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</si>
  <si>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</si>
  <si>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</si>
  <si>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</si>
  <si>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</si>
  <si>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</si>
  <si>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</si>
  <si>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</si>
  <si>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</si>
  <si>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</si>
  <si>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</si>
  <si>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</si>
  <si>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</si>
  <si>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</si>
  <si>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</si>
  <si>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</si>
  <si>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</si>
  <si>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</si>
  <si>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</si>
  <si>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</si>
  <si>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</si>
  <si>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</si>
  <si>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</si>
  <si>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</si>
  <si>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</si>
  <si>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</si>
  <si>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</si>
  <si>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</si>
  <si>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</si>
  <si>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</si>
  <si>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</si>
  <si>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</si>
  <si>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</si>
  <si>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</si>
  <si>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</si>
  <si>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</si>
  <si>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</si>
  <si>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</si>
  <si>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</si>
  <si>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</si>
  <si>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</si>
  <si>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</si>
  <si>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</si>
  <si>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</si>
  <si>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</si>
  <si>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</si>
  <si>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</si>
  <si>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</si>
  <si>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</si>
  <si>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</si>
  <si>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</si>
  <si>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</si>
  <si>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</si>
  <si>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</si>
  <si>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</si>
  <si>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</si>
  <si>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</si>
  <si>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</si>
  <si>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</si>
  <si>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</si>
  <si>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</si>
  <si>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</si>
  <si>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</si>
  <si>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</si>
  <si>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</si>
  <si>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</si>
  <si>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</si>
  <si>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</si>
  <si>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</si>
  <si>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</si>
  <si>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</si>
  <si>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</si>
  <si>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</si>
  <si>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</si>
  <si>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</si>
  <si>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</si>
  <si>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</si>
  <si>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</si>
  <si>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</si>
  <si>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</si>
  <si>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</si>
  <si>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</si>
  <si>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</si>
  <si>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</si>
  <si>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</si>
  <si>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</si>
  <si>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</si>
  <si>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</si>
  <si>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</si>
  <si>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</si>
  <si>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</si>
  <si>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</si>
  <si>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</si>
  <si>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</si>
  <si>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</si>
  <si>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</si>
  <si>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</si>
  <si>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</si>
  <si>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</si>
  <si>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</si>
  <si>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</si>
  <si>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</si>
  <si>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</si>
  <si>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</si>
  <si>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</si>
  <si>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</si>
  <si>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</si>
  <si>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</si>
  <si>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</si>
  <si>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</si>
  <si>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</si>
  <si>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</si>
  <si>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</si>
  <si>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</si>
  <si>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</si>
  <si>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</si>
  <si>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</si>
  <si>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</si>
  <si>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</si>
  <si>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</si>
  <si>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</si>
  <si>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</si>
  <si>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</si>
  <si>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</si>
  <si>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</si>
  <si>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</si>
  <si>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</si>
  <si>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</si>
  <si>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</si>
  <si>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</si>
  <si>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</si>
  <si>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</si>
  <si>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</si>
  <si>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</si>
  <si>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</si>
  <si>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</si>
  <si>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</si>
  <si>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</si>
  <si>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</si>
  <si>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</si>
  <si>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</si>
  <si>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</si>
  <si>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</si>
  <si>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</si>
  <si>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</si>
  <si>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</si>
  <si>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</si>
  <si>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</si>
  <si>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</si>
  <si>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</si>
  <si>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</si>
  <si>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</si>
  <si>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</si>
  <si>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</si>
  <si>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</si>
  <si>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</si>
  <si>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</si>
  <si>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</si>
  <si>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</si>
  <si>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</si>
  <si>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</si>
  <si>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</si>
  <si>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</si>
  <si>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</si>
  <si>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</si>
  <si>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</si>
  <si>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</si>
  <si>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</si>
  <si>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</si>
  <si>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</si>
  <si>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</si>
  <si>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</si>
  <si>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</si>
  <si>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</si>
  <si>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</si>
  <si>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</si>
  <si>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</si>
  <si>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</si>
  <si>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</si>
  <si>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</si>
  <si>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</si>
  <si>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</si>
  <si>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</si>
  <si>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</si>
  <si>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</si>
  <si>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</si>
  <si>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</si>
  <si>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</si>
  <si>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</si>
  <si>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</si>
  <si>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</si>
  <si>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</si>
  <si>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</si>
  <si>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</si>
  <si>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</si>
  <si>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</si>
  <si>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</si>
  <si>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</si>
  <si>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</si>
  <si>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</si>
  <si>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</si>
  <si>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</si>
  <si>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</si>
  <si>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</si>
  <si>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</si>
  <si>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</si>
  <si>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</si>
  <si>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</si>
  <si>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</si>
  <si>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</si>
  <si>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</si>
  <si>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</si>
  <si>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</si>
  <si>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</si>
  <si>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</si>
  <si>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</si>
  <si>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</si>
  <si>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</si>
  <si>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</si>
  <si>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</si>
  <si>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</si>
  <si>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</si>
  <si>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</si>
  <si>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</si>
  <si>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</si>
  <si>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</si>
  <si>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</si>
  <si>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</si>
  <si>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</si>
  <si>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</si>
  <si>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</si>
  <si>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</si>
  <si>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</si>
  <si>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</si>
  <si>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</si>
  <si>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</si>
  <si>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</si>
  <si>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</si>
  <si>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</si>
  <si>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</si>
  <si>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</si>
  <si>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</si>
  <si>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</si>
  <si>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</si>
  <si>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</si>
  <si>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</si>
  <si>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</si>
  <si>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</si>
  <si>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</si>
  <si>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</si>
  <si>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</si>
  <si>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</si>
  <si>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</si>
  <si>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</si>
  <si>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</si>
  <si>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</si>
  <si>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</si>
  <si>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</si>
  <si>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</si>
  <si>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</si>
  <si>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</si>
  <si>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</si>
  <si>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</si>
  <si>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</si>
  <si>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</si>
  <si>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</si>
  <si>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</si>
  <si>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</si>
  <si>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</si>
  <si>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</si>
  <si>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</si>
  <si>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</si>
  <si>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</si>
  <si>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</si>
  <si>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</si>
  <si>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</si>
  <si>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</si>
  <si>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</si>
  <si>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</si>
  <si>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</si>
  <si>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</si>
  <si>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</si>
  <si>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</si>
  <si>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</si>
  <si>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</si>
  <si>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</si>
  <si>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</si>
  <si>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</si>
  <si>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</si>
  <si>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</si>
  <si>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</si>
  <si>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</si>
  <si>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</si>
  <si>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</si>
  <si>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</si>
  <si>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</si>
  <si>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</si>
  <si>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</si>
  <si>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</si>
  <si>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</si>
  <si>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</si>
  <si>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</si>
  <si>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</si>
  <si>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</si>
  <si>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</si>
  <si>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</si>
  <si>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</si>
  <si>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</si>
  <si>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</si>
  <si>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</si>
  <si>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</si>
  <si>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</si>
  <si>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</si>
  <si>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</si>
  <si>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</si>
  <si>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</si>
  <si>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</si>
  <si>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</si>
  <si>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</si>
  <si>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</si>
  <si>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</si>
  <si>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</si>
  <si>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</si>
  <si>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</si>
  <si>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</si>
  <si>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</si>
  <si>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</si>
  <si>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</si>
  <si>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</si>
  <si>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</si>
  <si>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</si>
  <si>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</si>
  <si>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</si>
  <si>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</si>
  <si>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</si>
  <si>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</si>
  <si>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</si>
  <si>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</si>
  <si>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</si>
  <si>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</si>
  <si>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</si>
  <si>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</si>
  <si>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</si>
  <si>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</si>
  <si>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</si>
  <si>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</si>
  <si>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</si>
  <si>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</si>
  <si>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</si>
  <si>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</si>
  <si>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</si>
  <si>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</si>
  <si>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</si>
  <si>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</si>
  <si>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</si>
  <si>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</si>
  <si>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</si>
  <si>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</si>
  <si>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</si>
  <si>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</si>
  <si>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</si>
  <si>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</si>
  <si>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</si>
  <si>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</si>
  <si>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</si>
  <si>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</si>
  <si>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</si>
  <si>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</si>
  <si>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</si>
  <si>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</si>
  <si>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</si>
  <si>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</si>
  <si>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</si>
  <si>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</si>
  <si>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</si>
  <si>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</si>
  <si>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</si>
  <si>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</si>
  <si>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</si>
  <si>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</si>
  <si>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</si>
  <si>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</si>
  <si>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</si>
  <si>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</si>
  <si>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</si>
  <si>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</si>
  <si>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</si>
  <si>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</si>
  <si>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</si>
  <si>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</si>
  <si>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</si>
  <si>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</si>
  <si>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</si>
  <si>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</si>
  <si>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</si>
  <si>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</si>
  <si>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</si>
  <si>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</si>
  <si>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</si>
  <si>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</si>
  <si>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</si>
  <si>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</si>
  <si>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</si>
  <si>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</si>
  <si>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</si>
  <si>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</si>
  <si>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</si>
  <si>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</si>
  <si>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</si>
  <si>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</si>
  <si>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</si>
  <si>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</si>
  <si>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</si>
  <si>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</si>
  <si>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</si>
  <si>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</si>
  <si>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</si>
  <si>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</si>
  <si>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</si>
  <si>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</si>
  <si>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</si>
  <si>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</si>
  <si>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</si>
  <si>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</si>
  <si>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</si>
  <si>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</si>
  <si>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</si>
  <si>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</si>
  <si>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</si>
  <si>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</si>
  <si>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</si>
  <si>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</si>
  <si>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</si>
  <si>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</si>
  <si>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</si>
  <si>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</si>
  <si>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</si>
  <si>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</si>
  <si>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</si>
  <si>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</si>
  <si>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</si>
  <si>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</si>
  <si>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</si>
  <si>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</si>
  <si>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</si>
  <si>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</si>
  <si>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</si>
  <si>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</si>
  <si>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</si>
  <si>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</si>
  <si>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</si>
  <si>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</si>
  <si>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</si>
  <si>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</si>
  <si>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</si>
  <si>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</si>
  <si>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</si>
  <si>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</si>
  <si>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</si>
  <si>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</si>
  <si>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</si>
  <si>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</si>
  <si>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</si>
  <si>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</si>
  <si>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</si>
  <si>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</si>
  <si>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</si>
  <si>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</si>
  <si>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</si>
  <si>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</si>
  <si>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</si>
  <si>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</si>
  <si>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</si>
  <si>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</si>
  <si>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</si>
  <si>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</si>
  <si>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</si>
  <si>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</si>
  <si>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</si>
  <si>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</si>
  <si>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</si>
  <si>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</si>
  <si>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</si>
  <si>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</si>
  <si>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</si>
  <si>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</si>
  <si>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</si>
  <si>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</si>
  <si>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</si>
  <si>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</si>
  <si>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</si>
  <si>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</si>
  <si>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</si>
  <si>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</si>
  <si>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</si>
  <si>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</si>
  <si>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</si>
  <si>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</si>
  <si>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</si>
  <si>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</si>
  <si>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</si>
  <si>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</si>
  <si>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</si>
  <si>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</si>
  <si>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</si>
  <si>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</si>
  <si>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</si>
  <si>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</si>
  <si>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</si>
  <si>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</si>
  <si>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</si>
  <si>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</si>
  <si>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</si>
  <si>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</si>
  <si>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</si>
  <si>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</si>
  <si>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</si>
  <si>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</si>
  <si>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</si>
  <si>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</si>
  <si>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</si>
  <si>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</si>
  <si>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</si>
  <si>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</si>
  <si>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</si>
  <si>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</si>
  <si>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</si>
  <si>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</si>
  <si>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</si>
  <si>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</si>
  <si>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</si>
  <si>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</si>
  <si>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</si>
  <si>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</si>
  <si>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</si>
  <si>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</si>
  <si>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</si>
  <si>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</si>
  <si>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</si>
  <si>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</si>
  <si>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</si>
  <si>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</si>
  <si>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</si>
  <si>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</si>
  <si>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</si>
  <si>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</si>
  <si>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</si>
  <si>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</si>
  <si>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</si>
  <si>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</si>
  <si>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</si>
  <si>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</si>
  <si>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</si>
  <si>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</si>
  <si>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</si>
  <si>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</si>
  <si>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</si>
  <si>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</si>
  <si>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</si>
  <si>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</si>
  <si>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</si>
  <si>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</si>
  <si>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</si>
  <si>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</si>
  <si>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</si>
  <si>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</si>
  <si>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</si>
  <si>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</si>
  <si>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</si>
  <si>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</si>
  <si>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</si>
  <si>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</si>
  <si>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</si>
  <si>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</si>
  <si>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</si>
  <si>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</si>
  <si>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</si>
  <si>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</si>
  <si>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</si>
  <si>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</si>
  <si>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</si>
  <si>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</si>
  <si>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</si>
  <si>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</si>
  <si>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</si>
  <si>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</si>
  <si>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</si>
  <si>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</si>
  <si>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</si>
  <si>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</si>
  <si>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</si>
  <si>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</si>
  <si>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</si>
  <si>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</si>
  <si>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</si>
  <si>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</si>
  <si>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</si>
  <si>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</si>
  <si>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</si>
  <si>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</si>
  <si>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</si>
  <si>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</si>
  <si>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</si>
  <si>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</si>
  <si>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</si>
  <si>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</si>
  <si>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</si>
  <si>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</si>
  <si>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</si>
  <si>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</si>
  <si>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</si>
  <si>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</si>
  <si>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</si>
  <si>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</si>
  <si>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</si>
  <si>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</si>
  <si>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</si>
  <si>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</si>
  <si>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</si>
  <si>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</si>
  <si>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</si>
  <si>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</si>
  <si>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</si>
  <si>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</si>
  <si>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</si>
  <si>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</si>
  <si>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</si>
  <si>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</si>
  <si>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</si>
  <si>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</si>
  <si>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</si>
  <si>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</si>
  <si>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</si>
  <si>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</si>
  <si>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</si>
  <si>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</si>
  <si>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</si>
  <si>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</si>
  <si>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</si>
  <si>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</si>
  <si>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</si>
  <si>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</si>
  <si>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</si>
  <si>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</si>
  <si>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</si>
  <si>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</si>
  <si>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</si>
  <si>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</si>
  <si>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</si>
  <si>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</si>
  <si>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</si>
  <si>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</si>
  <si>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</si>
  <si>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</si>
  <si>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</si>
  <si>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</si>
  <si>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</si>
  <si>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</si>
  <si>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</si>
  <si>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</si>
  <si>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</si>
  <si>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</si>
  <si>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</si>
  <si>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</si>
  <si>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</si>
  <si>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</si>
  <si>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</si>
  <si>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</si>
  <si>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</si>
  <si>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</si>
  <si>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</si>
  <si>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</si>
  <si>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</si>
  <si>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</si>
  <si>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</si>
  <si>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</si>
  <si>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</si>
  <si>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</si>
  <si>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</si>
  <si>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</si>
  <si>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</si>
  <si>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</si>
  <si>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</si>
  <si>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</si>
  <si>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</si>
  <si>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</si>
  <si>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</si>
  <si>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</si>
  <si>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</si>
  <si>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</si>
  <si>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</si>
  <si>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</si>
  <si>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</si>
  <si>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</si>
  <si>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</si>
  <si>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</si>
  <si>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</si>
  <si>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</si>
  <si>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</si>
  <si>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</si>
  <si>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</si>
  <si>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</si>
  <si>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</si>
  <si>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</si>
  <si>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</si>
  <si>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</si>
  <si>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</si>
  <si>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</si>
  <si>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</si>
  <si>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</si>
  <si>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</si>
  <si>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</si>
  <si>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</si>
  <si>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</si>
  <si>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</si>
  <si>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</si>
  <si>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</si>
  <si>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</si>
  <si>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</si>
  <si>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</si>
  <si>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</si>
  <si>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</si>
  <si>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</si>
  <si>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</si>
  <si>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</si>
  <si>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</si>
  <si>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</si>
  <si>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</si>
  <si>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</si>
  <si>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</si>
  <si>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</si>
  <si>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</si>
  <si>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</si>
  <si>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</si>
  <si>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</si>
  <si>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</si>
  <si>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</si>
  <si>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</si>
  <si>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</si>
  <si>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</si>
  <si>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</si>
  <si>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</si>
  <si>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</si>
  <si>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</si>
  <si>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</si>
  <si>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</si>
  <si>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</si>
  <si>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</si>
  <si>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</si>
  <si>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</si>
  <si>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</si>
  <si>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</si>
  <si>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</si>
  <si>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</si>
  <si>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</si>
  <si>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</si>
  <si>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</si>
  <si>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</si>
  <si>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</si>
  <si>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</si>
  <si>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</si>
  <si>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</si>
  <si>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</si>
  <si>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</si>
  <si>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</si>
  <si>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</si>
  <si>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</si>
  <si>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</si>
  <si>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</si>
  <si>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</si>
  <si>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</si>
  <si>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</si>
  <si>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</si>
  <si>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</si>
  <si>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</si>
  <si>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</si>
  <si>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</si>
  <si>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</si>
  <si>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</si>
  <si>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</si>
  <si>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</si>
  <si>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</si>
  <si>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</si>
  <si>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</si>
  <si>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</si>
  <si>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</si>
  <si>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</si>
  <si>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</si>
  <si>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</si>
  <si>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</si>
  <si>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</si>
  <si>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</si>
  <si>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</si>
  <si>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</si>
  <si>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</si>
  <si>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</si>
  <si>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</si>
  <si>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</si>
  <si>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</si>
  <si>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</si>
  <si>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</si>
  <si>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</si>
  <si>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</si>
  <si>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</si>
  <si>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</si>
  <si>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</si>
  <si>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</si>
  <si>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</si>
  <si>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</si>
  <si>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</si>
  <si>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</si>
  <si>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</si>
  <si>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</si>
  <si>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</si>
  <si>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</si>
  <si>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</si>
  <si>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</si>
  <si>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</si>
  <si>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</si>
  <si>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</si>
  <si>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</si>
  <si>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</si>
  <si>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</si>
  <si>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</si>
  <si>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</si>
  <si>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</si>
  <si>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</si>
  <si>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</si>
  <si>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</si>
  <si>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</si>
  <si>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</si>
  <si>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</si>
  <si>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</si>
  <si>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</si>
  <si>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</si>
  <si>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</si>
  <si>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</si>
  <si>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</si>
  <si>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</si>
  <si>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</si>
  <si>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</si>
  <si>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</si>
  <si>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</si>
  <si>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</si>
  <si>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</si>
  <si>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</si>
  <si>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</si>
  <si>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</si>
  <si>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</si>
  <si>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</si>
  <si>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</si>
  <si>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</si>
  <si>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</si>
  <si>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</si>
  <si>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</si>
  <si>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</si>
  <si>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</si>
  <si>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</si>
  <si>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</si>
  <si>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</si>
  <si>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</si>
  <si>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</si>
  <si>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</si>
  <si>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</si>
  <si>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</si>
  <si>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</si>
  <si>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</si>
  <si>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</si>
  <si>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</si>
  <si>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</si>
  <si>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</si>
  <si>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</si>
  <si>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</si>
  <si>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</si>
  <si>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</si>
  <si>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</si>
  <si>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</si>
  <si>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</si>
  <si>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</si>
  <si>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</si>
  <si>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</si>
  <si>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</si>
  <si>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</si>
  <si>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</si>
  <si>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</si>
  <si>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</si>
  <si>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</si>
  <si>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</si>
  <si>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</si>
  <si>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</si>
  <si>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</si>
  <si>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</si>
  <si>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</si>
  <si>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</si>
  <si>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</si>
  <si>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</si>
  <si>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</si>
  <si>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</si>
  <si>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</si>
  <si>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</si>
  <si>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</si>
  <si>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</si>
  <si>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</si>
  <si>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</si>
  <si>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</si>
  <si>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</si>
  <si>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</si>
  <si>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</si>
  <si>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</si>
  <si>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</si>
  <si>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</si>
  <si>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</si>
  <si>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</si>
  <si>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</si>
  <si>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</si>
  <si>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</si>
  <si>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</si>
  <si>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</si>
  <si>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</si>
  <si>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</si>
  <si>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</si>
  <si>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</si>
  <si>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</si>
  <si>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</si>
  <si>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</si>
  <si>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</si>
  <si>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</si>
  <si>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</si>
  <si>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</si>
  <si>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</si>
  <si>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</si>
  <si>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</si>
  <si>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</si>
  <si>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</si>
  <si>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</si>
  <si>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</si>
  <si>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</si>
  <si>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</si>
  <si>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</si>
  <si>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</si>
  <si>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</si>
  <si>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</si>
  <si>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</si>
  <si>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</si>
  <si>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</si>
  <si>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</si>
  <si>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</si>
  <si>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</si>
  <si>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</si>
  <si>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</si>
  <si>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</si>
  <si>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</si>
  <si>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</si>
  <si>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</si>
  <si>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</si>
  <si>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</si>
  <si>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</si>
  <si>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</si>
  <si>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</si>
  <si>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</si>
  <si>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</si>
  <si>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</si>
  <si>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</si>
  <si>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</si>
  <si>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</si>
  <si>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</si>
  <si>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</si>
  <si>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</si>
  <si>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</si>
  <si>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</si>
  <si>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</si>
  <si>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</si>
  <si>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</si>
  <si>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</si>
  <si>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</si>
  <si>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</si>
  <si>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</si>
  <si>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</si>
  <si>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</si>
  <si>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</si>
  <si>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</si>
  <si>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</si>
  <si>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</si>
  <si>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</si>
  <si>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</si>
  <si>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</si>
  <si>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</si>
  <si>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</si>
  <si>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</si>
  <si>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</si>
  <si>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</si>
  <si>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</si>
  <si>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</si>
  <si>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</si>
  <si>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</si>
  <si>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</si>
  <si>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</si>
  <si>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</si>
  <si>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</si>
  <si>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</si>
  <si>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</si>
  <si>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</si>
  <si>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</si>
  <si>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</si>
  <si>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</si>
  <si>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</si>
  <si>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</si>
  <si>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</si>
  <si>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</si>
  <si>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</si>
  <si>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</si>
  <si>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</si>
  <si>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</si>
  <si>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</si>
  <si>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</si>
  <si>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</si>
  <si>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</si>
  <si>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</si>
  <si>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</si>
  <si>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</si>
  <si>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</si>
  <si>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</si>
  <si>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</si>
  <si>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</si>
  <si>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</si>
  <si>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</si>
  <si>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</si>
  <si>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</si>
  <si>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</si>
  <si>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</si>
  <si>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</si>
  <si>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</si>
  <si>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</si>
  <si>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</si>
  <si>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</si>
  <si>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</si>
  <si>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</si>
  <si>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</si>
  <si>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</si>
  <si>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</si>
  <si>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</si>
  <si>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</si>
  <si>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</si>
  <si>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</si>
  <si>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</si>
  <si>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</si>
  <si>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</si>
  <si>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</si>
  <si>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</si>
  <si>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</si>
  <si>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</si>
  <si>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</si>
  <si>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</si>
  <si>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</si>
  <si>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</si>
  <si>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</si>
  <si>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</si>
  <si>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</si>
  <si>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</si>
  <si>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</si>
  <si>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</si>
  <si>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</si>
  <si>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</si>
  <si>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</si>
  <si>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</si>
  <si>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</si>
  <si>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</si>
  <si>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</si>
  <si>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</si>
  <si>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</si>
  <si>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</si>
  <si>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</si>
  <si>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</si>
  <si>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</si>
  <si>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</si>
  <si>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</si>
  <si>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</si>
  <si>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</si>
  <si>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</si>
  <si>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</si>
  <si>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</si>
  <si>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</si>
  <si>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</si>
  <si>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</si>
  <si>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</si>
  <si>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</si>
  <si>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</si>
  <si>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</si>
  <si>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</si>
  <si>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</si>
  <si>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</si>
  <si>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</si>
  <si>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</si>
  <si>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</si>
  <si>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</si>
  <si>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</si>
  <si>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</si>
  <si>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</si>
  <si>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</si>
  <si>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</si>
  <si>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</si>
  <si>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</si>
  <si>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</si>
  <si>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</si>
  <si>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</si>
  <si>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</si>
  <si>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</si>
  <si>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</si>
  <si>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</si>
  <si>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</si>
  <si>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</si>
  <si>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</si>
  <si>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</si>
  <si>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</si>
  <si>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</si>
  <si>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</si>
  <si>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</si>
  <si>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</si>
  <si>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</si>
  <si>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</si>
  <si>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</si>
  <si>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</si>
  <si>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</si>
  <si>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</si>
  <si>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</si>
  <si>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</si>
  <si>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</si>
  <si>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</si>
  <si>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</si>
  <si>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</si>
  <si>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</si>
  <si>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</si>
  <si>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</si>
  <si>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</si>
  <si>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</si>
  <si>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</si>
  <si>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</si>
  <si>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</si>
  <si>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</si>
  <si>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</si>
  <si>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</si>
  <si>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</si>
  <si>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</si>
  <si>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</si>
  <si>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</si>
  <si>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</si>
  <si>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</si>
  <si>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</si>
  <si>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</si>
  <si>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</si>
  <si>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</si>
  <si>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</si>
  <si>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</si>
  <si>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</si>
  <si>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</si>
  <si>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</si>
  <si>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</si>
  <si>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</si>
  <si>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</si>
  <si>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</si>
  <si>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</si>
  <si>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</si>
  <si>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</si>
  <si>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</si>
  <si>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</si>
  <si>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</si>
  <si>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</si>
  <si>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</si>
  <si>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</si>
  <si>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</si>
  <si>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</si>
  <si>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</si>
  <si>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</si>
  <si>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</si>
  <si>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</si>
  <si>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</si>
  <si>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</si>
  <si>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</si>
  <si>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</si>
  <si>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</si>
  <si>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</si>
  <si>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</si>
  <si>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</si>
  <si>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</si>
  <si>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</si>
  <si>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</si>
  <si>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</si>
  <si>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</si>
  <si>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</si>
  <si>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</si>
  <si>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</si>
  <si>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</si>
  <si>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</si>
  <si>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</si>
  <si>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</si>
  <si>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</si>
  <si>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</si>
  <si>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</si>
  <si>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</si>
  <si>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</si>
  <si>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</si>
  <si>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</si>
  <si>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</si>
  <si>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</si>
  <si>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</si>
  <si>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</si>
  <si>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</si>
  <si>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</si>
  <si>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</si>
  <si>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</si>
  <si>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</si>
  <si>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</si>
  <si>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</si>
  <si>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</si>
  <si>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</si>
  <si>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</si>
  <si>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</si>
  <si>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</si>
  <si>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</si>
  <si>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</si>
  <si>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</si>
  <si>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</si>
  <si>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</si>
  <si>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</si>
  <si>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</si>
  <si>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</si>
  <si>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</si>
  <si>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</si>
  <si>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</si>
  <si>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</si>
  <si>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</si>
  <si>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</si>
  <si>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</si>
  <si>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</si>
  <si>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</si>
  <si>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</si>
  <si>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</si>
  <si>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</si>
  <si>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</si>
  <si>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</si>
  <si>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</si>
  <si>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</si>
  <si>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</si>
  <si>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</si>
  <si>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</si>
  <si>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</si>
  <si>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</si>
  <si>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</si>
  <si>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</si>
  <si>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</si>
  <si>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</si>
  <si>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</si>
  <si>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</si>
  <si>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</si>
  <si>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</si>
  <si>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</si>
  <si>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</si>
  <si>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</si>
  <si>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</si>
  <si>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</si>
  <si>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</si>
  <si>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</si>
  <si>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</si>
  <si>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</si>
  <si>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</si>
  <si>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</si>
  <si>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</si>
  <si>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</si>
  <si>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</si>
  <si>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</si>
  <si>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</si>
  <si>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</si>
  <si>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</si>
  <si>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</si>
  <si>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</si>
  <si>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</si>
  <si>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</si>
  <si>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</si>
  <si>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</si>
  <si>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</si>
  <si>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</si>
  <si>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</si>
  <si>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</si>
  <si>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</si>
  <si>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</si>
  <si>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</si>
  <si>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</si>
  <si>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</si>
  <si>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</si>
  <si>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</si>
  <si>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</si>
  <si>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</si>
  <si>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</si>
  <si>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</si>
  <si>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</si>
  <si>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</si>
  <si>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</si>
  <si>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</si>
  <si>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</si>
  <si>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</si>
  <si>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</si>
  <si>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</si>
  <si>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</si>
  <si>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</si>
  <si>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</si>
  <si>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</si>
  <si>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</si>
  <si>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</si>
  <si>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</si>
  <si>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</si>
  <si>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</si>
  <si>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</si>
  <si>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</si>
  <si>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</si>
  <si>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</si>
  <si>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</si>
  <si>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</si>
  <si>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</si>
  <si>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</si>
  <si>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</si>
  <si>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</si>
  <si>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</si>
  <si>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</si>
  <si>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</si>
  <si>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</si>
  <si>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</si>
  <si>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</si>
  <si>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</si>
  <si>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</si>
  <si>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</si>
  <si>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</si>
  <si>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</si>
  <si>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</si>
  <si>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</si>
  <si>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</si>
  <si>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</si>
  <si>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</si>
  <si>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</si>
  <si>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</si>
  <si>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</si>
  <si>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</si>
  <si>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</si>
  <si>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</si>
  <si>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</si>
  <si>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</si>
  <si>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</si>
  <si>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</si>
  <si>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</si>
  <si>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</si>
  <si>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</si>
  <si>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</si>
  <si>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</si>
  <si>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</si>
  <si>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</si>
  <si>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</si>
  <si>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</si>
  <si>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</si>
  <si>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</si>
  <si>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</si>
  <si>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</si>
  <si>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</si>
  <si>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</si>
  <si>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</si>
  <si>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</si>
  <si>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</si>
  <si>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</si>
  <si>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</si>
  <si>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</si>
  <si>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</si>
  <si>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</si>
  <si>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</si>
  <si>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</si>
  <si>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</si>
  <si>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</si>
  <si>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</si>
  <si>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</si>
  <si>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</si>
  <si>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</si>
  <si>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</si>
  <si>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</si>
  <si>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</si>
  <si>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</si>
  <si>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</si>
  <si>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</si>
  <si>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</si>
  <si>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</si>
  <si>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</si>
  <si>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</si>
  <si>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</si>
  <si>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</si>
  <si>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</si>
  <si>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</si>
  <si>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</si>
  <si>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</si>
  <si>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</si>
  <si>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</si>
  <si>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</si>
  <si>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</si>
  <si>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</si>
  <si>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</si>
  <si>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</si>
  <si>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</si>
  <si>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</si>
  <si>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</si>
  <si>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</si>
  <si>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</si>
  <si>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</si>
  <si>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</si>
  <si>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</si>
  <si>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</si>
  <si>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</si>
  <si>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</si>
  <si>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</si>
  <si>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</si>
  <si>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</si>
  <si>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</si>
  <si>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</si>
  <si>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</si>
  <si>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</si>
  <si>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</si>
  <si>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</si>
  <si>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</si>
  <si>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</si>
  <si>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</si>
  <si>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</si>
  <si>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</si>
  <si>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</si>
  <si>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</si>
  <si>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</si>
  <si>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</si>
  <si>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</si>
  <si>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</si>
  <si>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</si>
  <si>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</si>
  <si>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</si>
  <si>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</si>
  <si>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</si>
  <si>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</si>
  <si>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</si>
  <si>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</si>
  <si>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</si>
  <si>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</si>
  <si>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</si>
  <si>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</si>
  <si>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</si>
  <si>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</si>
  <si>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</si>
  <si>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</si>
  <si>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</si>
  <si>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</si>
  <si>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</si>
  <si>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</si>
  <si>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</si>
  <si>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</si>
  <si>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</si>
  <si>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</si>
  <si>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</si>
  <si>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</si>
  <si>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</si>
  <si>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</si>
  <si>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</si>
  <si>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</si>
  <si>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</si>
  <si>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</si>
  <si>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</si>
  <si>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</si>
  <si>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</si>
  <si>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</si>
  <si>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</si>
  <si>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</si>
  <si>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</si>
  <si>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</si>
  <si>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</si>
  <si>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</si>
  <si>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</si>
  <si>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</si>
  <si>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</si>
  <si>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</si>
  <si>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</si>
  <si>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</si>
  <si>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</si>
  <si>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</si>
  <si>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</si>
  <si>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</si>
  <si>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</si>
  <si>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</si>
  <si>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</si>
  <si>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</si>
  <si>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</si>
  <si>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</si>
  <si>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</si>
  <si>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</si>
  <si>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</si>
  <si>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</si>
  <si>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</si>
  <si>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</si>
  <si>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</si>
  <si>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</si>
  <si>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</si>
  <si>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</si>
  <si>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</si>
  <si>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</si>
  <si>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</si>
  <si>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</si>
  <si>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</si>
  <si>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</si>
  <si>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</si>
  <si>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</si>
  <si>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</si>
  <si>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</si>
  <si>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</si>
  <si>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</si>
  <si>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</si>
  <si>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</si>
  <si>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</si>
  <si>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</si>
  <si>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</si>
  <si>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</si>
  <si>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</si>
  <si>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</si>
  <si>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</si>
  <si>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</si>
  <si>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</si>
  <si>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</si>
  <si>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</si>
  <si>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</si>
  <si>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</si>
  <si>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</si>
  <si>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</si>
  <si>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</si>
  <si>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</si>
  <si>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</si>
  <si>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</si>
  <si>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</si>
  <si>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</si>
  <si>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</si>
  <si>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</si>
  <si>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</si>
  <si>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</si>
  <si>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</si>
  <si>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</si>
  <si>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</si>
  <si>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</si>
  <si>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</si>
  <si>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</si>
  <si>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</si>
  <si>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</si>
  <si>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</si>
  <si>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</si>
  <si>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</si>
  <si>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</si>
  <si>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</si>
  <si>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</si>
  <si>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</si>
  <si>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</si>
  <si>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</si>
  <si>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</si>
  <si>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</si>
  <si>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</si>
  <si>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</si>
  <si>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</si>
  <si>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</si>
  <si>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</si>
  <si>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</si>
  <si>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</si>
  <si>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</si>
  <si>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</si>
  <si>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</si>
  <si>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</si>
  <si>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</si>
  <si>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</si>
  <si>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</si>
  <si>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</si>
  <si>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</si>
  <si>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</si>
  <si>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</si>
  <si>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</si>
  <si>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</si>
  <si>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</si>
  <si>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</si>
  <si>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</si>
  <si>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</si>
  <si>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</si>
  <si>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</si>
  <si>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</si>
  <si>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</si>
  <si>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</si>
  <si>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</si>
  <si>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</si>
  <si>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</si>
  <si>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</si>
  <si>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</si>
  <si>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</si>
  <si>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</si>
  <si>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</si>
  <si>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</si>
  <si>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</si>
  <si>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</si>
  <si>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</si>
  <si>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</si>
  <si>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</si>
  <si>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</si>
  <si>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</si>
  <si>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</si>
  <si>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</si>
  <si>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</si>
  <si>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</si>
  <si>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</si>
  <si>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</si>
  <si>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</si>
  <si>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</si>
  <si>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</si>
  <si>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</si>
  <si>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</si>
  <si>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</si>
  <si>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</si>
  <si>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</si>
  <si>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</si>
  <si>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</si>
  <si>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</si>
  <si>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</si>
  <si>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</si>
  <si>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</si>
  <si>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</si>
  <si>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</si>
  <si>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</si>
  <si>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</si>
  <si>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</si>
  <si>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</si>
  <si>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</si>
  <si>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</si>
  <si>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</si>
  <si>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</si>
  <si>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</si>
  <si>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</si>
  <si>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</si>
  <si>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</si>
  <si>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</si>
  <si>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</si>
  <si>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</si>
  <si>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</si>
  <si>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</si>
  <si>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</si>
  <si>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</si>
  <si>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</si>
  <si>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</si>
  <si>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</si>
  <si>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</si>
  <si>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</si>
  <si>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</si>
  <si>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</si>
  <si>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</si>
  <si>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</si>
  <si>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</si>
  <si>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</si>
  <si>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</si>
  <si>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</si>
  <si>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</si>
  <si>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</si>
  <si>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</si>
  <si>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</si>
  <si>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</si>
  <si>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</si>
  <si>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</si>
  <si>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</si>
  <si>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</si>
  <si>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</si>
  <si>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</si>
  <si>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</si>
  <si>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</si>
  <si>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</si>
  <si>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</si>
  <si>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</si>
  <si>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</si>
  <si>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</si>
  <si>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</si>
  <si>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</si>
  <si>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</si>
  <si>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</si>
  <si>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</si>
  <si>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</si>
  <si>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</si>
  <si>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</si>
  <si>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</si>
  <si>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</si>
  <si>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</si>
  <si>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</si>
  <si>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</si>
  <si>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</si>
  <si>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</si>
  <si>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</si>
  <si>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</si>
  <si>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</si>
  <si>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</si>
  <si>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</si>
  <si>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</si>
  <si>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</si>
  <si>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</si>
  <si>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</si>
  <si>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</si>
  <si>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</si>
  <si>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</si>
  <si>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</si>
  <si>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</si>
  <si>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</si>
  <si>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</si>
  <si>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</si>
  <si>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</si>
  <si>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</si>
  <si>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</si>
  <si>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</si>
  <si>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</si>
  <si>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</si>
  <si>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</si>
  <si>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</si>
  <si>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</si>
  <si>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</si>
  <si>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</si>
  <si>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</si>
  <si>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</si>
  <si>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</si>
  <si>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</si>
  <si>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</si>
  <si>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</si>
  <si>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</si>
  <si>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</si>
  <si>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</si>
  <si>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</si>
  <si>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</si>
  <si>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</si>
  <si>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</si>
  <si>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</si>
  <si>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</si>
  <si>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</si>
  <si>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</si>
  <si>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</si>
  <si>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</si>
  <si>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</si>
  <si>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</si>
  <si>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</si>
  <si>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</si>
  <si>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</si>
  <si>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</si>
  <si>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</si>
  <si>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</si>
  <si>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</si>
  <si>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</si>
  <si>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</si>
  <si>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</si>
  <si>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</si>
  <si>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</si>
  <si>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</si>
  <si>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</si>
  <si>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</si>
  <si>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</si>
  <si>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</si>
  <si>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</si>
  <si>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</si>
  <si>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</si>
  <si>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</si>
  <si>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</si>
  <si>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</si>
  <si>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</si>
  <si>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</si>
  <si>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</si>
  <si>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</si>
  <si>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</si>
  <si>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</si>
  <si>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</si>
  <si>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</si>
  <si>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</si>
  <si>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</si>
  <si>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</si>
  <si>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</si>
  <si>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</si>
  <si>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</si>
  <si>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</si>
  <si>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</si>
  <si>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</si>
  <si>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</si>
  <si>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</si>
  <si>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</si>
  <si>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</si>
  <si>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</si>
  <si>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</si>
  <si>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</si>
  <si>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</si>
  <si>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</si>
  <si>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</si>
  <si>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</si>
  <si>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</si>
  <si>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</si>
  <si>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</si>
  <si>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</si>
  <si>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</si>
  <si>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</si>
  <si>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</si>
  <si>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</si>
  <si>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</si>
  <si>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</si>
  <si>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</si>
  <si>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</si>
  <si>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</si>
  <si>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</si>
  <si>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</si>
  <si>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</si>
  <si>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</si>
  <si>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</si>
  <si>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</si>
  <si>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</si>
  <si>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</si>
  <si>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</si>
  <si>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</si>
  <si>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</si>
  <si>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</si>
  <si>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</si>
  <si>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</si>
  <si>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</si>
  <si>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</si>
  <si>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</si>
  <si>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</si>
  <si>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</si>
  <si>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</si>
  <si>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</si>
  <si>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</si>
  <si>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</si>
  <si>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</si>
  <si>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</si>
  <si>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</si>
  <si>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</si>
  <si>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</si>
  <si>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</si>
  <si>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</si>
  <si>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</si>
  <si>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</si>
  <si>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</si>
  <si>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</si>
  <si>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</si>
  <si>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</si>
  <si>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</si>
  <si>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</si>
  <si>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</si>
  <si>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</si>
  <si>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</si>
  <si>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</si>
  <si>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</si>
  <si>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</si>
  <si>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</si>
  <si>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</si>
  <si>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</si>
  <si>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</si>
  <si>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</si>
  <si>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</si>
  <si>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</si>
  <si>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</si>
  <si>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</si>
  <si>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</si>
  <si>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</si>
  <si>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</si>
  <si>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</si>
  <si>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</si>
  <si>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</si>
  <si>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</si>
  <si>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</si>
  <si>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</si>
  <si>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</si>
  <si>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</si>
  <si>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</si>
  <si>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</si>
  <si>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</si>
  <si>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</si>
  <si>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</si>
  <si>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</si>
  <si>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</si>
  <si>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</si>
  <si>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</si>
  <si>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</si>
  <si>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</si>
  <si>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</si>
  <si>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</si>
  <si>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</si>
  <si>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</si>
  <si>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</si>
  <si>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</si>
  <si>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</si>
  <si>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</si>
  <si>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</si>
  <si>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</si>
  <si>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</si>
  <si>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</si>
  <si>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</si>
  <si>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</si>
  <si>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</si>
  <si>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</si>
  <si>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</si>
  <si>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</si>
  <si>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</si>
  <si>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</si>
  <si>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</si>
  <si>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</si>
  <si>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</si>
  <si>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</si>
  <si>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</si>
  <si>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</si>
  <si>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</si>
  <si>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</si>
  <si>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</si>
  <si>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</si>
  <si>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</si>
  <si>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</si>
  <si>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</si>
  <si>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</si>
  <si>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</si>
  <si>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</si>
  <si>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</si>
  <si>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</si>
  <si>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</si>
  <si>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</si>
  <si>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</si>
  <si>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</si>
  <si>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</si>
  <si>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</si>
  <si>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</si>
  <si>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</si>
  <si>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</si>
  <si>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</si>
  <si>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</si>
  <si>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</si>
  <si>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</si>
  <si>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</si>
  <si>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</si>
  <si>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</si>
  <si>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</si>
  <si>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</si>
  <si>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</si>
  <si>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</si>
  <si>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</si>
  <si>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</si>
  <si>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</si>
  <si>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</si>
  <si>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</si>
  <si>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</si>
  <si>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</si>
  <si>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</si>
  <si>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</si>
  <si>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</si>
  <si>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</si>
  <si>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</si>
  <si>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</si>
  <si>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</si>
  <si>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</si>
  <si>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</si>
  <si>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</si>
  <si>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</si>
  <si>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</si>
  <si>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</si>
  <si>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</si>
  <si>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</si>
  <si>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</si>
  <si>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</si>
  <si>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</si>
  <si>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</si>
  <si>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</si>
  <si>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</si>
  <si>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</si>
  <si>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</si>
  <si>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</si>
  <si>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</si>
  <si>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</si>
  <si>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</si>
  <si>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</si>
  <si>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</si>
  <si>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</si>
  <si>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</si>
  <si>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</si>
  <si>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</si>
  <si>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</si>
  <si>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</si>
  <si>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</si>
  <si>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</si>
  <si>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</si>
  <si>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</si>
  <si>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</si>
  <si>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</si>
  <si>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</si>
  <si>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</si>
  <si>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</si>
  <si>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</si>
  <si>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</si>
  <si>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</si>
  <si>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</si>
  <si>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</si>
  <si>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</si>
  <si>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</si>
  <si>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</si>
  <si>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</si>
  <si>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</si>
  <si>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</si>
  <si>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</si>
  <si>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</si>
  <si>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</si>
  <si>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</si>
  <si>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</si>
  <si>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</si>
  <si>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</si>
  <si>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</si>
  <si>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</si>
  <si>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</si>
  <si>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</si>
  <si>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</si>
  <si>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</si>
  <si>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</si>
  <si>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</si>
  <si>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</si>
  <si>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</si>
  <si>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</si>
  <si>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</si>
  <si>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</si>
  <si>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</si>
  <si>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</si>
  <si>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</si>
  <si>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</si>
  <si>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</si>
  <si>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</si>
  <si>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</si>
  <si>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</si>
  <si>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</si>
  <si>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</si>
  <si>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</si>
  <si>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</si>
  <si>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</si>
  <si>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</si>
  <si>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</si>
  <si>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</si>
  <si>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</si>
  <si>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</si>
  <si>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</si>
  <si>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</si>
  <si>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</si>
  <si>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</si>
  <si>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</si>
  <si>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</si>
  <si>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</si>
  <si>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</si>
  <si>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</si>
  <si>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</si>
  <si>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</si>
  <si>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</si>
  <si>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</si>
  <si>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</si>
  <si>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</si>
  <si>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</si>
  <si>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</si>
  <si>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</si>
  <si>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</si>
  <si>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</si>
  <si>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</si>
  <si>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</si>
  <si>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</si>
  <si>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</si>
  <si>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</si>
  <si>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</si>
  <si>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</si>
  <si>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</si>
  <si>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</si>
  <si>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</si>
  <si>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</si>
  <si>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</si>
  <si>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</si>
  <si>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</si>
  <si>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</si>
  <si>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</si>
  <si>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</si>
  <si>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</si>
  <si>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</si>
  <si>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</si>
  <si>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</si>
  <si>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</si>
  <si>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</si>
  <si>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</si>
  <si>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</si>
  <si>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</si>
  <si>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</si>
  <si>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</si>
  <si>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</si>
  <si>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</si>
  <si>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</si>
  <si>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</si>
  <si>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</si>
  <si>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</si>
  <si>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</si>
  <si>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</si>
  <si>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</si>
  <si>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</si>
  <si>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</si>
  <si>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</si>
  <si>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</si>
  <si>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</si>
  <si>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</si>
  <si>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</si>
  <si>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</si>
  <si>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</si>
  <si>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</si>
  <si>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</si>
  <si>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</si>
  <si>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</si>
  <si>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</si>
  <si>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</si>
  <si>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</si>
  <si>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</si>
  <si>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</si>
  <si>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</si>
  <si>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</si>
  <si>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</si>
  <si>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</si>
  <si>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</si>
  <si>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</si>
  <si>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</si>
  <si>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</si>
  <si>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</si>
  <si>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</si>
  <si>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</si>
  <si>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</si>
  <si>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</si>
  <si>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</si>
  <si>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</si>
  <si>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</si>
  <si>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</si>
  <si>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</si>
  <si>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</si>
  <si>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</si>
  <si>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</si>
  <si>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</si>
  <si>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</si>
  <si>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</si>
  <si>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</si>
  <si>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</si>
  <si>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</si>
  <si>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</si>
  <si>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</si>
  <si>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</si>
  <si>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</si>
  <si>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</si>
  <si>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</si>
  <si>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</si>
  <si>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</si>
  <si>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</si>
  <si>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</si>
  <si>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</si>
  <si>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</si>
  <si>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</si>
  <si>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</si>
  <si>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</si>
  <si>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</si>
  <si>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</si>
  <si>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</si>
  <si>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</si>
  <si>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</si>
  <si>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</si>
  <si>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</si>
  <si>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</si>
  <si>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</si>
  <si>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</si>
  <si>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</si>
  <si>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</si>
  <si>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</si>
  <si>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</si>
  <si>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</si>
  <si>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</si>
  <si>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</si>
  <si>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</si>
  <si>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</si>
  <si>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</si>
  <si>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</si>
  <si>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</si>
  <si>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</si>
  <si>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</si>
  <si>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</si>
  <si>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</si>
  <si>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</si>
  <si>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</si>
  <si>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</si>
  <si>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</si>
  <si>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</si>
  <si>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</si>
  <si>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</si>
  <si>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</si>
  <si>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</si>
  <si>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</si>
  <si>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</si>
  <si>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</si>
  <si>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</si>
  <si>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</si>
  <si>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</si>
  <si>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</si>
  <si>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</si>
  <si>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</si>
  <si>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</si>
  <si>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</si>
  <si>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</si>
  <si>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</si>
  <si>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</si>
  <si>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</si>
  <si>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</si>
  <si>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</si>
  <si>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</si>
  <si>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</si>
  <si>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</si>
  <si>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</si>
  <si>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</si>
  <si>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</si>
  <si>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</si>
  <si>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</si>
  <si>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</si>
  <si>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</si>
  <si>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</si>
  <si>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</si>
  <si>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</si>
  <si>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</si>
  <si>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</si>
  <si>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</si>
  <si>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</si>
  <si>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</si>
  <si>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</si>
  <si>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</si>
  <si>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</si>
  <si>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</si>
  <si>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</si>
  <si>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</si>
  <si>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</si>
  <si>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</si>
  <si>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</si>
  <si>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</si>
  <si>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</si>
  <si>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</si>
  <si>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</si>
  <si>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</si>
  <si>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</si>
  <si>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</si>
  <si>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</si>
  <si>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</si>
  <si>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</si>
  <si>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</si>
  <si>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</si>
  <si>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</si>
  <si>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</si>
  <si>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</si>
  <si>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</si>
  <si>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</si>
  <si>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</si>
  <si>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</si>
  <si>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</si>
  <si>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</si>
  <si>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</si>
  <si>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</si>
  <si>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</si>
  <si>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</si>
  <si>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</si>
  <si>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</si>
  <si>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</si>
  <si>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</si>
  <si>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</si>
  <si>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</si>
  <si>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</si>
  <si>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</si>
  <si>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</si>
  <si>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</si>
  <si>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</si>
  <si>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</si>
  <si>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</si>
  <si>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</si>
  <si>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</si>
  <si>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</si>
  <si>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</si>
  <si>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</si>
  <si>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</si>
  <si>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</si>
  <si>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</si>
  <si>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</si>
  <si>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</si>
  <si>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</si>
  <si>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</si>
  <si>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</si>
  <si>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</si>
  <si>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</si>
  <si>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</si>
  <si>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</si>
  <si>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</si>
  <si>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</si>
  <si>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</si>
  <si>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</si>
  <si>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</si>
  <si>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</si>
  <si>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</si>
  <si>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</si>
  <si>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</si>
  <si>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</si>
  <si>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</si>
  <si>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</si>
  <si>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</si>
  <si>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</si>
  <si>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</si>
  <si>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</si>
  <si>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</si>
  <si>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</si>
  <si>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</si>
  <si>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</si>
  <si>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</si>
  <si>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</si>
  <si>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</si>
  <si>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</si>
  <si>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</si>
  <si>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</si>
  <si>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</si>
  <si>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</si>
  <si>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</si>
  <si>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</si>
  <si>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</si>
  <si>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</si>
  <si>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</si>
  <si>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</si>
  <si>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</si>
  <si>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</si>
  <si>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</si>
  <si>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</si>
  <si>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</si>
  <si>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</si>
  <si>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</si>
  <si>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</si>
  <si>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</si>
  <si>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</si>
  <si>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</si>
  <si>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</si>
  <si>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</si>
  <si>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</si>
  <si>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</si>
  <si>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</si>
  <si>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</si>
  <si>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</si>
  <si>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</si>
  <si>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</si>
  <si>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</si>
  <si>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</si>
  <si>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</si>
  <si>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</si>
  <si>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</si>
  <si>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</si>
  <si>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</si>
  <si>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</si>
  <si>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</si>
  <si>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</si>
  <si>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</si>
  <si>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</si>
  <si>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</si>
  <si>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</si>
  <si>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</si>
  <si>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</si>
  <si>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</si>
  <si>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</si>
  <si>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</si>
  <si>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</si>
  <si>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</si>
  <si>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</si>
  <si>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</si>
  <si>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</si>
  <si>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</si>
  <si>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</si>
  <si>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</si>
  <si>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</si>
  <si>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</si>
  <si>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</si>
  <si>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</si>
  <si>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</si>
  <si>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</si>
  <si>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</si>
  <si>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</si>
  <si>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</si>
  <si>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</si>
  <si>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</si>
  <si>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</si>
  <si>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</si>
  <si>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</si>
  <si>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</si>
  <si>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</si>
  <si>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</si>
  <si>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</si>
  <si>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</si>
  <si>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</si>
  <si>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</si>
  <si>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</si>
  <si>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</si>
  <si>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</si>
  <si>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</si>
  <si>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</si>
  <si>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</si>
  <si>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</si>
  <si>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</si>
  <si>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</si>
  <si>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</si>
  <si>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</si>
  <si>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</si>
  <si>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</si>
  <si>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</si>
  <si>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</si>
  <si>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</si>
  <si>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</si>
  <si>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</si>
  <si>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</si>
  <si>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</si>
  <si>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</si>
  <si>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</si>
  <si>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</si>
  <si>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</si>
  <si>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</si>
  <si>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</si>
  <si>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</si>
  <si>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</si>
  <si>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</si>
  <si>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</si>
  <si>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</si>
  <si>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</si>
  <si>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</si>
  <si>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</si>
  <si>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</si>
  <si>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</si>
  <si>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</si>
  <si>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</si>
  <si>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</si>
  <si>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</si>
  <si>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</si>
  <si>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</si>
  <si>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</si>
  <si>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</si>
  <si>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</si>
  <si>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</si>
  <si>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</si>
  <si>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</si>
  <si>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</si>
  <si>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</si>
  <si>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</si>
  <si>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</si>
  <si>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</si>
  <si>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</si>
  <si>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</si>
  <si>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</si>
  <si>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</si>
  <si>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</si>
  <si>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</si>
  <si>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</si>
  <si>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</si>
  <si>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</si>
  <si>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</si>
  <si>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</si>
  <si>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</si>
  <si>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</si>
  <si>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</si>
  <si>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</si>
  <si>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</si>
  <si>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</si>
  <si>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</si>
  <si>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</si>
  <si>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</si>
  <si>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</si>
  <si>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</si>
  <si>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</si>
  <si>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</si>
  <si>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</si>
  <si>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</si>
  <si>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</si>
  <si>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</si>
  <si>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</si>
  <si>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</si>
  <si>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</si>
  <si>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</si>
  <si>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</si>
  <si>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</si>
  <si>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</si>
  <si>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</si>
  <si>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</si>
  <si>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</si>
  <si>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</si>
  <si>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</si>
  <si>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</si>
  <si>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</si>
  <si>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</si>
  <si>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</si>
  <si>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</si>
  <si>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</si>
  <si>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</si>
  <si>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</si>
  <si>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</si>
  <si>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</si>
  <si>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</si>
  <si>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</si>
  <si>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</si>
  <si>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</si>
  <si>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</si>
  <si>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</si>
  <si>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</si>
  <si>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</si>
  <si>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</si>
  <si>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</si>
  <si>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</si>
  <si>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</si>
  <si>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</si>
  <si>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</si>
  <si>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</si>
  <si>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</si>
  <si>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</si>
  <si>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</si>
  <si>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</si>
  <si>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</si>
  <si>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</si>
  <si>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</si>
  <si>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</si>
  <si>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</si>
  <si>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</si>
  <si>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</si>
  <si>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</si>
  <si>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</si>
  <si>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</si>
  <si>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</si>
  <si>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</si>
  <si>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</si>
  <si>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</si>
  <si>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</si>
  <si>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</si>
  <si>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</si>
  <si>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</si>
  <si>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</si>
  <si>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</si>
  <si>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</si>
  <si>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</si>
  <si>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</si>
  <si>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</si>
  <si>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</si>
  <si>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</si>
  <si>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</si>
  <si>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</si>
  <si>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</si>
  <si>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</si>
  <si>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</si>
  <si>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</si>
  <si>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</si>
  <si>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</si>
  <si>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</si>
  <si>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</si>
  <si>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</si>
  <si>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</si>
  <si>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</si>
  <si>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</si>
  <si>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</si>
  <si>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</si>
  <si>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</si>
  <si>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</si>
  <si>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</si>
  <si>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</si>
  <si>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</si>
  <si>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</si>
  <si>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</si>
  <si>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</si>
  <si>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</si>
  <si>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</si>
  <si>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</si>
  <si>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</si>
  <si>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</si>
  <si>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</si>
  <si>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</si>
  <si>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</si>
  <si>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</si>
  <si>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</si>
  <si>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</si>
  <si>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</si>
  <si>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</si>
  <si>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</si>
  <si>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</si>
  <si>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</si>
  <si>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</si>
  <si>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</si>
  <si>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</si>
  <si>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</si>
  <si>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</si>
  <si>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</si>
  <si>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</si>
  <si>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</si>
  <si>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</si>
  <si>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</si>
  <si>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</si>
  <si>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</si>
  <si>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</si>
  <si>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</si>
  <si>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</si>
  <si>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</si>
  <si>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</si>
  <si>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</si>
  <si>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</si>
  <si>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</si>
  <si>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</si>
  <si>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</si>
  <si>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</si>
  <si>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</si>
  <si>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</si>
  <si>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</si>
  <si>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</si>
  <si>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</si>
  <si>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</si>
  <si>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</si>
  <si>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</si>
  <si>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</si>
  <si>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</si>
  <si>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</si>
  <si>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</si>
  <si>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</si>
  <si>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</si>
  <si>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</si>
  <si>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</si>
  <si>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</si>
  <si>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</si>
  <si>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</si>
  <si>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</si>
  <si>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</si>
  <si>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</si>
  <si>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</si>
  <si>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</si>
  <si>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</si>
  <si>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</si>
  <si>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</si>
  <si>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</si>
  <si>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</si>
  <si>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</si>
  <si>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</si>
  <si>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</si>
  <si>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</si>
  <si>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</si>
  <si>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</si>
  <si>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</si>
  <si>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</si>
  <si>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</si>
  <si>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</si>
  <si>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</si>
  <si>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</si>
  <si>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</si>
  <si>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</si>
  <si>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</si>
  <si>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</si>
  <si>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</si>
  <si>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</si>
  <si>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</si>
  <si>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</si>
  <si>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</si>
  <si>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</si>
  <si>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</si>
  <si>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</si>
  <si>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</si>
  <si>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</si>
  <si>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</si>
  <si>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</si>
  <si>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</si>
  <si>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</si>
  <si>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</si>
  <si>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</si>
  <si>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</si>
  <si>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</si>
  <si>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</si>
  <si>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</si>
  <si>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</si>
  <si>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</si>
  <si>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</si>
  <si>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</si>
  <si>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</si>
  <si>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</si>
  <si>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</si>
  <si>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</si>
  <si>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</si>
  <si>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</si>
  <si>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</si>
  <si>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</si>
  <si>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</si>
  <si>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</si>
  <si>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</si>
  <si>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</si>
  <si>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</si>
  <si>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</si>
  <si>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</si>
  <si>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</si>
  <si>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</si>
  <si>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</si>
  <si>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</si>
  <si>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</si>
  <si>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</si>
  <si>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</si>
  <si>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</si>
  <si>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</si>
  <si>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</si>
  <si>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</si>
  <si>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</si>
  <si>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</si>
  <si>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</si>
  <si>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</si>
  <si>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</si>
  <si>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</si>
  <si>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</si>
  <si>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</si>
  <si>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</si>
  <si>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</si>
  <si>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</si>
  <si>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</si>
  <si>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</si>
  <si>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</si>
  <si>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</si>
  <si>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</si>
  <si>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</si>
  <si>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</si>
  <si>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</si>
  <si>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</si>
  <si>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</si>
  <si>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</si>
  <si>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</si>
  <si>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</si>
  <si>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</si>
  <si>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</si>
  <si>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</si>
  <si>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</si>
  <si>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</si>
  <si>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</si>
  <si>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</si>
  <si>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</si>
  <si>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</si>
  <si>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</si>
  <si>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</si>
  <si>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</si>
  <si>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</si>
  <si>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</si>
  <si>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</si>
  <si>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</si>
  <si>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</si>
  <si>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</si>
  <si>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</si>
  <si>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</si>
  <si>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</si>
  <si>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</si>
  <si>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</si>
  <si>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</si>
  <si>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</si>
  <si>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</si>
  <si>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</si>
  <si>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</si>
  <si>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</si>
  <si>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</si>
  <si>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</si>
  <si>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</si>
  <si>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</si>
  <si>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</si>
  <si>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</si>
  <si>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</si>
  <si>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</si>
  <si>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</si>
  <si>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</si>
  <si>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</si>
  <si>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</si>
  <si>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</si>
  <si>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</si>
  <si>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</si>
  <si>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</si>
  <si>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</si>
  <si>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</si>
  <si>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</si>
  <si>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</si>
  <si>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</si>
  <si>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</si>
  <si>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</si>
  <si>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</si>
  <si>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</si>
  <si>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</si>
  <si>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</si>
  <si>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</si>
  <si>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</si>
  <si>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</si>
  <si>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</si>
  <si>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</si>
  <si>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</si>
  <si>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</si>
  <si>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</si>
  <si>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</si>
  <si>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</si>
  <si>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</si>
  <si>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</si>
  <si>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</si>
  <si>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</si>
  <si>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</si>
  <si>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</si>
  <si>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</si>
  <si>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</si>
  <si>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</si>
  <si>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</si>
  <si>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</si>
  <si>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</si>
  <si>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</si>
  <si>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</si>
  <si>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</si>
  <si>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</si>
  <si>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</si>
  <si>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</si>
  <si>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</si>
  <si>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</si>
  <si>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</si>
  <si>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</si>
  <si>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</si>
  <si>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</si>
  <si>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</si>
  <si>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</si>
  <si>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</si>
  <si>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</si>
  <si>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</si>
  <si>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</si>
  <si>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</si>
  <si>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</si>
  <si>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</si>
  <si>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</si>
  <si>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</si>
  <si>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</si>
  <si>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</si>
  <si>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</si>
  <si>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</si>
  <si>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</si>
  <si>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</si>
  <si>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</si>
  <si>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</si>
  <si>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</si>
  <si>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</si>
  <si>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</si>
  <si>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</si>
  <si>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</si>
  <si>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</si>
  <si>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</si>
  <si>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</si>
  <si>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</si>
  <si>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</si>
  <si>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</si>
  <si>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</si>
  <si>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</si>
  <si>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</si>
  <si>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</si>
  <si>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</si>
  <si>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</si>
  <si>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</si>
  <si>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</si>
  <si>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</si>
  <si>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</si>
  <si>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</si>
  <si>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</si>
  <si>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</si>
  <si>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</si>
  <si>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</si>
  <si>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</si>
  <si>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</si>
  <si>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</si>
  <si>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</si>
  <si>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</si>
  <si>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</si>
  <si>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</si>
  <si>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</si>
  <si>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</si>
  <si>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</si>
  <si>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</si>
  <si>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</si>
  <si>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</si>
  <si>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</si>
  <si>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</si>
  <si>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</si>
  <si>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</si>
  <si>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</si>
  <si>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</si>
  <si>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</si>
  <si>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</si>
  <si>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</si>
  <si>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</si>
  <si>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</si>
  <si>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</si>
  <si>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</si>
  <si>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</si>
  <si>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</si>
  <si>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</si>
  <si>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</si>
  <si>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</si>
  <si>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</si>
  <si>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</si>
  <si>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</si>
  <si>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</si>
  <si>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</si>
  <si>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</si>
  <si>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</si>
  <si>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</si>
  <si>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</si>
  <si>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</si>
  <si>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</si>
  <si>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</si>
  <si>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</si>
  <si>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</si>
  <si>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</si>
  <si>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</si>
  <si>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</si>
  <si>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</si>
  <si>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</si>
  <si>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</si>
  <si>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</si>
  <si>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</si>
  <si>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</si>
  <si>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</si>
  <si>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</si>
  <si>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</si>
  <si>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</si>
  <si>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</si>
  <si>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</si>
  <si>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</si>
  <si>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</si>
  <si>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</si>
  <si>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</si>
  <si>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</si>
  <si>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</si>
  <si>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</si>
  <si>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</si>
  <si>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</si>
  <si>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</si>
  <si>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</si>
  <si>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</si>
  <si>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</si>
  <si>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</si>
  <si>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</si>
  <si>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</si>
  <si>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</si>
  <si>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</si>
  <si>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</si>
  <si>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</si>
  <si>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</si>
  <si>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</si>
  <si>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</si>
  <si>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</si>
  <si>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</si>
  <si>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</si>
  <si>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</si>
  <si>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</si>
  <si>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</si>
  <si>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</si>
  <si>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</si>
  <si>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</si>
  <si>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</si>
  <si>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</si>
  <si>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</si>
  <si>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</si>
  <si>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</si>
  <si>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</si>
  <si>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</si>
  <si>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</si>
  <si>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</si>
  <si>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</si>
  <si>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</si>
  <si>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</si>
  <si>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</si>
  <si>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</si>
  <si>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</si>
  <si>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</si>
  <si>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</si>
  <si>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</si>
  <si>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</si>
  <si>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</si>
  <si>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</si>
  <si>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</si>
  <si>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</si>
  <si>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</si>
  <si>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</si>
  <si>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</si>
  <si>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</si>
  <si>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</si>
  <si>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</si>
  <si>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</si>
  <si>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</si>
  <si>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</si>
  <si>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</si>
  <si>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</si>
  <si>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</si>
  <si>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</si>
  <si>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</si>
  <si>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</si>
  <si>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</si>
  <si>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</si>
  <si>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</si>
  <si>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</si>
  <si>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</si>
  <si>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</si>
  <si>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</si>
  <si>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</si>
  <si>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</si>
  <si>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</si>
  <si>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</si>
  <si>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</si>
  <si>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</si>
  <si>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</si>
  <si>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</si>
  <si>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</si>
  <si>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</si>
  <si>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</si>
  <si>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</si>
  <si>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</si>
  <si>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</si>
  <si>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</si>
  <si>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</si>
  <si>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</si>
  <si>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</si>
  <si>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</si>
  <si>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</si>
  <si>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</si>
  <si>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</si>
  <si>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</si>
  <si>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</si>
  <si>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</si>
  <si>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</si>
  <si>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</si>
  <si>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</si>
  <si>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</si>
  <si>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</si>
  <si>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</si>
  <si>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</si>
  <si>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</si>
  <si>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</si>
  <si>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</si>
  <si>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</si>
  <si>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</si>
  <si>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</si>
  <si>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</si>
  <si>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</si>
  <si>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</si>
  <si>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</si>
  <si>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</si>
  <si>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</si>
  <si>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</si>
  <si>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</si>
  <si>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</si>
  <si>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</si>
  <si>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</si>
  <si>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</si>
  <si>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</si>
  <si>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</si>
  <si>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</si>
  <si>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</si>
  <si>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</si>
  <si>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</si>
  <si>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</si>
  <si>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</si>
  <si>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</si>
  <si>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</si>
  <si>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</si>
  <si>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</si>
  <si>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</si>
  <si>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</si>
  <si>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</si>
  <si>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</si>
  <si>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</si>
  <si>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</si>
  <si>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</si>
  <si>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</si>
  <si>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</si>
  <si>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</si>
  <si>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</si>
  <si>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</si>
  <si>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</si>
  <si>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</si>
  <si>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</si>
  <si>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</si>
  <si>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</si>
  <si>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</si>
  <si>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</si>
  <si>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</si>
  <si>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</si>
  <si>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</si>
  <si>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</si>
  <si>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</si>
  <si>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</si>
  <si>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</si>
  <si>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</si>
  <si>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</si>
  <si>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</si>
  <si>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</si>
  <si>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</si>
  <si>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</si>
  <si>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</si>
  <si>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</si>
  <si>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</si>
  <si>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</si>
  <si>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</si>
  <si>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</si>
  <si>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</si>
  <si>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</si>
  <si>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</si>
  <si>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</si>
  <si>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</si>
  <si>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</si>
  <si>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</si>
  <si>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</si>
  <si>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</si>
  <si>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</si>
  <si>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</si>
  <si>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</si>
  <si>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</si>
  <si>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</si>
  <si>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</si>
  <si>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</si>
  <si>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</si>
  <si>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</si>
  <si>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</si>
  <si>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</si>
  <si>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</si>
  <si>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</si>
  <si>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</si>
  <si>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</si>
  <si>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</si>
  <si>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</si>
  <si>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</si>
  <si>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</si>
  <si>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</si>
  <si>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</si>
  <si>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</si>
  <si>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</si>
  <si>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</si>
  <si>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</si>
  <si>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</si>
  <si>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</si>
  <si>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</si>
  <si>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</si>
  <si>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</si>
  <si>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</si>
  <si>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</si>
  <si>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</si>
  <si>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</si>
  <si>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</si>
  <si>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</si>
  <si>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</si>
  <si>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</si>
  <si>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</si>
  <si>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</si>
  <si>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</si>
  <si>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</si>
  <si>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</si>
  <si>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</si>
  <si>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</si>
  <si>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</si>
  <si>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</si>
  <si>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</si>
  <si>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</si>
  <si>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</si>
  <si>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</si>
  <si>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</si>
  <si>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</si>
  <si>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</si>
  <si>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</si>
  <si>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</si>
  <si>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</si>
  <si>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</si>
  <si>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</si>
  <si>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</si>
  <si>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</si>
  <si>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</si>
  <si>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</si>
  <si>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</si>
  <si>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</si>
  <si>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</si>
  <si>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</si>
  <si>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</si>
  <si>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</si>
  <si>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</si>
  <si>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</si>
  <si>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</si>
  <si>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</si>
  <si>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</si>
  <si>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</si>
  <si>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</si>
  <si>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</si>
  <si>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</si>
  <si>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</si>
  <si>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</si>
  <si>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</si>
  <si>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</si>
  <si>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</si>
  <si>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</si>
  <si>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</si>
  <si>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</si>
  <si>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</si>
  <si>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</si>
  <si>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</si>
  <si>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</si>
  <si>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</si>
  <si>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</si>
  <si>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</si>
  <si>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</si>
  <si>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</si>
  <si>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</si>
  <si>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</si>
  <si>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</si>
  <si>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</si>
  <si>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</si>
  <si>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</si>
  <si>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</si>
  <si>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</si>
  <si>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</si>
  <si>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</si>
  <si>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</si>
  <si>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</si>
  <si>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</si>
  <si>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</si>
  <si>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</si>
  <si>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</si>
  <si>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</si>
  <si>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</si>
  <si>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</si>
  <si>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</si>
  <si>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</si>
  <si>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</si>
  <si>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</si>
  <si>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</si>
  <si>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</si>
  <si>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</si>
  <si>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</si>
  <si>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</si>
  <si>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</si>
  <si>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</si>
  <si>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</si>
  <si>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</si>
  <si>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</si>
  <si>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</si>
  <si>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</si>
  <si>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</si>
  <si>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</si>
  <si>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</si>
  <si>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</si>
  <si>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</si>
  <si>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</si>
  <si>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</si>
  <si>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</si>
  <si>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</si>
  <si>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</si>
  <si>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</si>
  <si>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</si>
  <si>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</si>
  <si>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</si>
  <si>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</si>
  <si>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</si>
  <si>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</si>
  <si>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</si>
  <si>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</si>
  <si>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</si>
  <si>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</si>
  <si>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</si>
  <si>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</si>
  <si>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</si>
  <si>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</si>
  <si>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</si>
  <si>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</si>
  <si>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</si>
  <si>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</si>
  <si>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</si>
  <si>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</si>
  <si>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</si>
  <si>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</si>
  <si>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</si>
  <si>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</si>
  <si>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</si>
  <si>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</si>
  <si>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</si>
  <si>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</si>
  <si>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</si>
  <si>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</si>
  <si>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</si>
  <si>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</si>
  <si>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</si>
  <si>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</si>
  <si>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</si>
  <si>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</si>
  <si>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</si>
  <si>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</si>
  <si>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</si>
  <si>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</si>
  <si>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</si>
  <si>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</si>
  <si>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</si>
  <si>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</si>
  <si>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</si>
  <si>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</si>
  <si>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</si>
  <si>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</si>
  <si>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</si>
  <si>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</si>
  <si>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</si>
  <si>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</si>
  <si>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</si>
  <si>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</si>
  <si>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</si>
  <si>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</si>
  <si>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</si>
  <si>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</si>
  <si>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</si>
  <si>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</si>
  <si>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</si>
  <si>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</si>
  <si>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</si>
  <si>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</si>
  <si>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</si>
  <si>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</si>
  <si>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</si>
  <si>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</si>
  <si>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</si>
  <si>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</si>
  <si>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</si>
  <si>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</si>
  <si>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</si>
  <si>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</si>
  <si>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</si>
  <si>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</si>
  <si>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</si>
  <si>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</si>
  <si>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</si>
  <si>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</si>
  <si>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</si>
  <si>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</si>
  <si>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</si>
  <si>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</si>
  <si>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</si>
  <si>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</si>
  <si>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</si>
  <si>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</si>
  <si>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</si>
  <si>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</si>
  <si>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</si>
  <si>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</si>
  <si>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</si>
  <si>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</si>
  <si>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</si>
  <si>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</si>
  <si>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</si>
  <si>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</si>
  <si>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</si>
  <si>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</si>
  <si>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</si>
  <si>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</si>
  <si>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</si>
  <si>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</si>
  <si>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</si>
  <si>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</si>
  <si>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</si>
  <si>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</si>
  <si>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</si>
  <si>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</si>
  <si>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</si>
  <si>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</si>
  <si>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</si>
  <si>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</si>
  <si>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</si>
  <si>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</si>
  <si>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</si>
  <si>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</si>
  <si>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</si>
  <si>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</si>
  <si>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</si>
  <si>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</si>
  <si>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</si>
  <si>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</si>
  <si>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</si>
  <si>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</si>
  <si>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</si>
  <si>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</si>
  <si>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</si>
  <si>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</si>
  <si>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</si>
  <si>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</si>
  <si>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</si>
  <si>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</si>
  <si>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</si>
  <si>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</si>
  <si>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</si>
  <si>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</si>
  <si>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</si>
  <si>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</si>
  <si>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</si>
  <si>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</si>
  <si>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</si>
  <si>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</si>
  <si>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</si>
  <si>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</si>
  <si>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</si>
  <si>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</si>
  <si>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</si>
  <si>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</si>
  <si>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</si>
  <si>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</si>
  <si>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</si>
  <si>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</si>
  <si>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</si>
  <si>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</si>
  <si>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</si>
  <si>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</si>
  <si>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</si>
  <si>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</si>
  <si>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</si>
  <si>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</si>
  <si>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</si>
  <si>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</si>
  <si>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</si>
  <si>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</si>
  <si>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</si>
  <si>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</si>
  <si>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</si>
  <si>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</si>
  <si>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</si>
  <si>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</si>
  <si>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</si>
  <si>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</si>
  <si>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</si>
  <si>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</si>
  <si>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</si>
  <si>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</si>
  <si>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</si>
  <si>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</si>
  <si>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</si>
  <si>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</si>
  <si>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</si>
  <si>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</si>
  <si>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</si>
  <si>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</si>
  <si>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</si>
  <si>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</si>
  <si>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</si>
  <si>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</si>
  <si>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</si>
  <si>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</si>
  <si>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</si>
  <si>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</si>
  <si>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</si>
  <si>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</si>
  <si>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</si>
  <si>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</si>
  <si>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</si>
  <si>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</si>
  <si>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</si>
  <si>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</si>
  <si>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</si>
  <si>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</si>
  <si>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</si>
  <si>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</si>
  <si>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</si>
  <si>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</si>
  <si>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</si>
  <si>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</si>
  <si>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</si>
  <si>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</si>
  <si>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</si>
  <si>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</si>
  <si>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</si>
  <si>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</si>
  <si>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</si>
  <si>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</si>
  <si>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</si>
  <si>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</si>
  <si>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</si>
  <si>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</si>
  <si>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</si>
  <si>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</si>
  <si>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</si>
  <si>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</si>
  <si>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</si>
  <si>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</si>
  <si>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</si>
  <si>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</si>
  <si>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</si>
  <si>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</si>
  <si>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</si>
  <si>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</si>
  <si>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</si>
  <si>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</si>
  <si>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</si>
  <si>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</si>
  <si>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</si>
  <si>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</si>
  <si>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</si>
  <si>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</si>
  <si>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</si>
  <si>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</si>
  <si>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</si>
  <si>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</si>
  <si>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</si>
  <si>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</si>
  <si>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</si>
  <si>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</si>
  <si>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</si>
  <si>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</si>
  <si>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</si>
  <si>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</si>
  <si>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</si>
  <si>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</si>
  <si>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</si>
  <si>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</si>
  <si>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</si>
  <si>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</si>
  <si>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</si>
  <si>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</si>
  <si>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</si>
  <si>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</si>
  <si>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</si>
  <si>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</si>
  <si>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</si>
  <si>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</si>
  <si>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</si>
  <si>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</si>
  <si>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</si>
  <si>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</si>
  <si>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</si>
  <si>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</si>
  <si>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</si>
  <si>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</si>
  <si>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</si>
  <si>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</si>
  <si>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</si>
  <si>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</si>
  <si>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</si>
  <si>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</si>
  <si>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</si>
  <si>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</si>
  <si>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</si>
  <si>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</si>
  <si>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</si>
  <si>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</si>
  <si>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</si>
  <si>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</si>
  <si>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</si>
  <si>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</si>
  <si>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</si>
  <si>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</si>
  <si>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</si>
  <si>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</si>
  <si>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</si>
  <si>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</si>
  <si>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</si>
  <si>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</si>
  <si>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</si>
  <si>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</si>
  <si>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</si>
  <si>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</si>
  <si>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</si>
  <si>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</si>
  <si>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</si>
  <si>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</si>
  <si>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</si>
  <si>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</si>
  <si>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</si>
  <si>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</si>
  <si>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</si>
  <si>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</si>
  <si>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</si>
  <si>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</si>
  <si>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</si>
  <si>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</si>
  <si>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</si>
  <si>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</si>
  <si>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</si>
  <si>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</si>
  <si>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</si>
  <si>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</si>
  <si>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</si>
  <si>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</si>
  <si>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</si>
  <si>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</si>
  <si>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</si>
  <si>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</si>
  <si>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</si>
  <si>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</si>
  <si>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</si>
  <si>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</si>
  <si>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</si>
  <si>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</si>
  <si>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</si>
  <si>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</si>
  <si>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</si>
  <si>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</si>
  <si>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</si>
  <si>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</si>
  <si>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</si>
  <si>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</si>
  <si>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</si>
  <si>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</si>
  <si>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</si>
  <si>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</si>
  <si>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</si>
  <si>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</si>
  <si>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</si>
  <si>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</si>
  <si>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</si>
  <si>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</si>
  <si>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</si>
  <si>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</si>
  <si>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</si>
  <si>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</si>
  <si>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</si>
  <si>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</si>
  <si>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</si>
  <si>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</si>
  <si>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</si>
  <si>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</si>
  <si>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</si>
  <si>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</si>
  <si>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</si>
  <si>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</si>
  <si>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</si>
  <si>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</si>
  <si>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</si>
  <si>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</si>
  <si>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</si>
  <si>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</si>
  <si>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</si>
  <si>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</si>
  <si>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</si>
  <si>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</si>
  <si>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</si>
  <si>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</si>
  <si>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</si>
  <si>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</si>
  <si>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</si>
  <si>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</si>
  <si>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</si>
  <si>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</si>
  <si>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</si>
  <si>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</si>
  <si>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</si>
  <si>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</si>
  <si>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</si>
  <si>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</si>
  <si>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</si>
  <si>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</si>
  <si>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</si>
  <si>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</si>
  <si>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</si>
  <si>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</si>
  <si>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</si>
  <si>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</si>
  <si>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</si>
  <si>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</si>
  <si>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</si>
  <si>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</si>
  <si>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</si>
  <si>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</si>
  <si>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</si>
  <si>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</si>
  <si>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</si>
  <si>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</si>
  <si>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</si>
  <si>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</si>
  <si>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</si>
  <si>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</si>
  <si>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</si>
  <si>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</si>
  <si>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</si>
  <si>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</si>
  <si>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</si>
  <si>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</si>
  <si>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</si>
  <si>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</si>
  <si>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</si>
  <si>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</si>
  <si>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</si>
  <si>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</si>
  <si>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</si>
  <si>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</si>
  <si>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</si>
  <si>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</si>
  <si>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</si>
  <si>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</si>
  <si>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</si>
  <si>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</si>
  <si>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</si>
  <si>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</si>
  <si>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</si>
  <si>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</si>
  <si>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</si>
  <si>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</si>
  <si>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</si>
  <si>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</si>
  <si>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</si>
  <si>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</si>
  <si>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</si>
  <si>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</si>
  <si>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</si>
  <si>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</si>
  <si>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</si>
  <si>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</si>
  <si>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</si>
  <si>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</si>
  <si>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</si>
  <si>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</si>
  <si>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</si>
  <si>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</si>
  <si>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</si>
  <si>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</si>
  <si>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</si>
  <si>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</si>
  <si>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</si>
  <si>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</si>
  <si>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</si>
  <si>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</si>
  <si>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</si>
  <si>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</si>
  <si>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</si>
  <si>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</si>
  <si>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</si>
  <si>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</si>
  <si>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</si>
  <si>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</si>
  <si>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</si>
  <si>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</si>
  <si>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</si>
  <si>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</si>
  <si>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</si>
  <si>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</si>
  <si>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</si>
  <si>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</si>
  <si>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</si>
  <si>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</si>
  <si>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</si>
  <si>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</si>
  <si>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</si>
  <si>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</si>
  <si>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</si>
  <si>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</si>
  <si>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</si>
  <si>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</si>
  <si>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</si>
  <si>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</si>
  <si>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</si>
  <si>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</si>
  <si>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</si>
  <si>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</si>
  <si>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</si>
  <si>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</si>
  <si>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</si>
  <si>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</si>
  <si>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</si>
  <si>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</si>
  <si>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</si>
  <si>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</si>
  <si>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</si>
  <si>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</si>
  <si>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</si>
  <si>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</si>
  <si>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</si>
  <si>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</si>
  <si>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</si>
  <si>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</si>
  <si>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</si>
  <si>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</si>
  <si>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</si>
  <si>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</si>
  <si>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</si>
  <si>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</si>
  <si>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</si>
  <si>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</si>
  <si>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</si>
  <si>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</si>
  <si>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</si>
  <si>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</si>
  <si>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</si>
  <si>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</si>
  <si>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</si>
  <si>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</si>
  <si>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</si>
  <si>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</si>
  <si>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</si>
  <si>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</si>
  <si>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</si>
  <si>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</si>
  <si>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</si>
  <si>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</si>
  <si>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</si>
  <si>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</si>
  <si>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</si>
  <si>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</si>
  <si>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</si>
  <si>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</si>
  <si>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</si>
  <si>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</si>
  <si>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</si>
  <si>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</si>
  <si>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</si>
  <si>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</si>
  <si>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</si>
  <si>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</si>
  <si>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</si>
  <si>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</si>
  <si>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</si>
  <si>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</si>
  <si>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</si>
  <si>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</si>
  <si>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</si>
  <si>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</si>
  <si>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</si>
  <si>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</si>
  <si>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</si>
  <si>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</si>
  <si>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</si>
  <si>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</si>
  <si>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</si>
  <si>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</si>
  <si>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</si>
  <si>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</si>
  <si>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</si>
  <si>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</si>
  <si>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</si>
  <si>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</si>
  <si>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</si>
  <si>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</si>
  <si>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</si>
  <si>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</si>
  <si>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</si>
  <si>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</si>
  <si>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</si>
  <si>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</si>
  <si>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</si>
  <si>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</si>
  <si>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</si>
  <si>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</si>
  <si>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</si>
  <si>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</si>
  <si>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</si>
  <si>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</si>
  <si>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</si>
  <si>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</si>
  <si>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</si>
  <si>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</si>
  <si>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</si>
  <si>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</si>
  <si>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</si>
  <si>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</si>
  <si>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</si>
  <si>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</si>
  <si>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</si>
  <si>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</si>
  <si>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</si>
  <si>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</si>
  <si>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</si>
  <si>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</si>
  <si>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</si>
  <si>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</si>
  <si>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</si>
  <si>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</si>
  <si>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</si>
  <si>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</si>
  <si>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</si>
  <si>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</si>
  <si>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</si>
  <si>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</si>
  <si>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</si>
  <si>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</si>
  <si>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</si>
  <si>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</si>
  <si>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</si>
  <si>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</si>
  <si>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</si>
  <si>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</si>
  <si>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</si>
  <si>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</si>
  <si>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</si>
  <si>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</si>
  <si>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</si>
  <si>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</si>
  <si>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</si>
  <si>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</si>
  <si>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</si>
  <si>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</si>
  <si>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</si>
  <si>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</si>
  <si>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</si>
  <si>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</si>
  <si>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</si>
  <si>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</si>
  <si>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</si>
  <si>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</si>
  <si>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</si>
  <si>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</si>
  <si>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</si>
  <si>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</si>
  <si>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</si>
  <si>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</si>
  <si>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</si>
  <si>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</si>
  <si>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</si>
  <si>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</si>
  <si>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</si>
  <si>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</si>
  <si>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</si>
  <si>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</si>
  <si>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</si>
  <si>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</si>
  <si>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</si>
  <si>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</si>
  <si>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</si>
  <si>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</si>
  <si>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</si>
  <si>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</si>
  <si>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</si>
  <si>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</si>
  <si>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</si>
  <si>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</si>
  <si>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</si>
  <si>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</si>
  <si>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</si>
  <si>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</si>
  <si>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</si>
  <si>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</si>
  <si>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</si>
  <si>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</si>
  <si>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</si>
  <si>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</si>
  <si>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</si>
  <si>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</si>
  <si>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</si>
  <si>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</si>
  <si>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</si>
  <si>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</si>
  <si>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</si>
  <si>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</si>
  <si>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</si>
  <si>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</si>
  <si>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</si>
  <si>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</si>
  <si>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</si>
  <si>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</si>
  <si>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</si>
  <si>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</si>
  <si>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</si>
  <si>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</si>
  <si>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</si>
  <si>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</si>
  <si>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</si>
  <si>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</si>
  <si>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</si>
  <si>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</si>
  <si>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</si>
  <si>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</si>
  <si>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</si>
  <si>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</si>
  <si>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</si>
  <si>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</si>
  <si>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</si>
  <si>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</si>
  <si>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</si>
  <si>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</si>
  <si>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</si>
  <si>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</si>
  <si>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</si>
  <si>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</si>
  <si>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</si>
  <si>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</si>
  <si>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</si>
  <si>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</si>
  <si>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</si>
  <si>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</si>
  <si>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</si>
  <si>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</si>
  <si>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</si>
  <si>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</si>
  <si>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</si>
  <si>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</si>
  <si>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</si>
  <si>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</si>
  <si>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</si>
  <si>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</si>
  <si>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</si>
  <si>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</si>
  <si>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</si>
  <si>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</si>
  <si>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</si>
  <si>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</si>
  <si>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</si>
  <si>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</si>
  <si>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</si>
  <si>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</si>
  <si>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</si>
  <si>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</si>
  <si>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</si>
  <si>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</si>
  <si>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</si>
  <si>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</si>
  <si>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</si>
  <si>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</si>
  <si>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</si>
  <si>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</si>
  <si>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</si>
  <si>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</si>
  <si>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</si>
  <si>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</si>
  <si>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</si>
  <si>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</si>
  <si>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</si>
  <si>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</si>
  <si>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</si>
  <si>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</si>
  <si>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</si>
  <si>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</si>
  <si>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</si>
  <si>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</si>
  <si>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</si>
  <si>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</si>
  <si>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</si>
  <si>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</si>
  <si>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</si>
  <si>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</si>
  <si>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</si>
  <si>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</si>
  <si>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</si>
  <si>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</si>
  <si>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</si>
  <si>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</si>
  <si>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</si>
  <si>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</si>
  <si>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</si>
  <si>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</si>
  <si>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</si>
  <si>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</si>
  <si>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</si>
  <si>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</si>
  <si>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</si>
  <si>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</si>
  <si>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</si>
  <si>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</si>
  <si>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</si>
  <si>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</si>
  <si>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</si>
  <si>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</si>
  <si>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</si>
  <si>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</si>
  <si>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</si>
  <si>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</si>
  <si>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</si>
  <si>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</si>
  <si>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</si>
  <si>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</si>
  <si>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</si>
  <si>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</si>
  <si>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</si>
  <si>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</si>
  <si>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</si>
  <si>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</si>
  <si>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</si>
  <si>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</si>
  <si>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</si>
  <si>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</si>
  <si>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</si>
  <si>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</si>
  <si>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</si>
  <si>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</si>
  <si>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</si>
  <si>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</si>
  <si>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</si>
  <si>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</si>
  <si>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</si>
  <si>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</si>
  <si>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</si>
  <si>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</si>
  <si>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</si>
  <si>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</si>
  <si>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</si>
  <si>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</si>
  <si>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</si>
  <si>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</si>
  <si>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</si>
  <si>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</si>
  <si>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</si>
  <si>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</si>
  <si>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</si>
  <si>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</si>
  <si>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</si>
  <si>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</si>
  <si>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</si>
  <si>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</si>
  <si>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</si>
  <si>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</si>
  <si>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</si>
  <si>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</si>
  <si>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</si>
  <si>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</si>
  <si>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</si>
  <si>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</si>
  <si>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</si>
  <si>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</si>
  <si>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</si>
  <si>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</si>
  <si>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</si>
  <si>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</si>
  <si>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</si>
  <si>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</si>
  <si>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</si>
  <si>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</si>
  <si>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</si>
  <si>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</si>
  <si>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</si>
  <si>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</si>
  <si>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</si>
  <si>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</si>
  <si>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</si>
  <si>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</si>
  <si>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</si>
  <si>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</si>
  <si>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</si>
  <si>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</si>
  <si>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</si>
  <si>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</si>
  <si>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</si>
  <si>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</si>
  <si>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</si>
  <si>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</si>
  <si>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</si>
  <si>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</si>
  <si>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</si>
  <si>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</si>
  <si>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</si>
  <si>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</si>
  <si>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</si>
  <si>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</si>
  <si>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</si>
  <si>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</si>
  <si>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</si>
  <si>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</si>
  <si>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</si>
  <si>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</si>
  <si>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</si>
  <si>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</si>
  <si>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</si>
  <si>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</si>
  <si>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</si>
  <si>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</si>
  <si>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</si>
  <si>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</si>
  <si>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</si>
  <si>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</si>
  <si>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</si>
  <si>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</si>
  <si>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</si>
  <si>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</si>
  <si>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</si>
  <si>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</si>
  <si>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</si>
  <si>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</si>
  <si>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</si>
  <si>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</si>
  <si>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</si>
  <si>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</si>
  <si>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</si>
  <si>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</si>
  <si>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</si>
  <si>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</si>
  <si>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</si>
  <si>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</si>
  <si>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</si>
  <si>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</si>
  <si>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</si>
  <si>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</si>
  <si>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</si>
  <si>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</si>
  <si>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</si>
  <si>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</si>
  <si>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</si>
  <si>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</si>
  <si>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</si>
  <si>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</si>
  <si>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</si>
  <si>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</si>
  <si>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</si>
  <si>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</si>
  <si>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</si>
  <si>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</si>
  <si>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</si>
  <si>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</si>
  <si>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</si>
  <si>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</si>
  <si>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</si>
  <si>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</si>
  <si>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</si>
  <si>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</si>
  <si>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</si>
  <si>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</si>
  <si>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</si>
  <si>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</si>
  <si>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</si>
  <si>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</si>
  <si>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</si>
  <si>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</si>
  <si>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</si>
  <si>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</si>
  <si>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</si>
  <si>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</si>
  <si>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</si>
  <si>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</si>
  <si>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</si>
  <si>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</si>
  <si>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</si>
  <si>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</si>
  <si>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</si>
  <si>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</si>
  <si>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</si>
  <si>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</si>
  <si>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</si>
  <si>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</si>
  <si>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</si>
  <si>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</si>
  <si>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</si>
  <si>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</si>
  <si>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</si>
  <si>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</si>
  <si>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</si>
  <si>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</si>
  <si>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</si>
  <si>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</si>
  <si>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</si>
  <si>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</si>
  <si>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</si>
  <si>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</si>
  <si>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</si>
  <si>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</si>
  <si>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</si>
  <si>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</si>
  <si>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</si>
  <si>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</si>
  <si>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</si>
  <si>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</si>
  <si>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</si>
  <si>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</si>
  <si>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</si>
  <si>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</si>
  <si>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</si>
  <si>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</si>
  <si>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</si>
  <si>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</si>
  <si>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</si>
  <si>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</si>
  <si>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</si>
  <si>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</si>
  <si>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</si>
  <si>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</si>
  <si>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</si>
  <si>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</si>
  <si>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</si>
  <si>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</si>
  <si>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</si>
  <si>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</si>
  <si>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</si>
  <si>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</si>
  <si>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</si>
  <si>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</si>
  <si>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</si>
  <si>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</si>
  <si>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</si>
  <si>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</si>
  <si>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</si>
  <si>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</si>
  <si>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</si>
  <si>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</si>
  <si>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</si>
  <si>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</si>
  <si>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</si>
  <si>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</si>
  <si>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</si>
  <si>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</si>
  <si>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</si>
  <si>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</si>
  <si>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</si>
  <si>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</si>
  <si>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</si>
  <si>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</si>
  <si>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</si>
  <si>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</si>
  <si>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</si>
  <si>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</si>
  <si>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</si>
  <si>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</si>
  <si>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</si>
  <si>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</si>
  <si>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</si>
  <si>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</si>
  <si>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</si>
  <si>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</si>
  <si>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</si>
  <si>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</si>
  <si>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</si>
  <si>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</si>
  <si>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</si>
  <si>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</si>
  <si>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</si>
  <si>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</si>
  <si>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</si>
  <si>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</si>
  <si>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</si>
  <si>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</si>
  <si>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</si>
  <si>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</si>
  <si>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</si>
  <si>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</si>
  <si>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</si>
  <si>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</si>
  <si>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</si>
  <si>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</si>
  <si>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</si>
  <si>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</si>
  <si>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</si>
  <si>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</si>
  <si>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</si>
  <si>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</si>
  <si>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</si>
  <si>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</si>
  <si>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</si>
  <si>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</si>
  <si>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</si>
  <si>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</si>
  <si>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</si>
  <si>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</si>
  <si>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</si>
  <si>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</si>
  <si>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</si>
  <si>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</si>
  <si>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</si>
  <si>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</si>
  <si>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</si>
  <si>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</si>
  <si>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</si>
  <si>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</si>
  <si>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</si>
  <si>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</si>
  <si>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</si>
  <si>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</si>
  <si>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</si>
  <si>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</si>
  <si>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</si>
  <si>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</si>
  <si>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</si>
  <si>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</si>
  <si>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</si>
  <si>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</si>
  <si>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</si>
  <si>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</si>
  <si>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</si>
  <si>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</si>
  <si>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</si>
  <si>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</si>
  <si>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</si>
  <si>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</si>
  <si>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</si>
  <si>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</si>
  <si>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</si>
  <si>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</si>
  <si>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</si>
  <si>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</si>
  <si>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</si>
  <si>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</si>
  <si>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</si>
  <si>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</si>
  <si>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</si>
  <si>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</si>
  <si>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</si>
  <si>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</si>
  <si>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</si>
  <si>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</si>
  <si>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</si>
  <si>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</si>
  <si>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</si>
  <si>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</si>
  <si>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</si>
  <si>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</si>
  <si>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</si>
  <si>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</si>
  <si>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</si>
  <si>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</si>
  <si>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</si>
  <si>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</si>
  <si>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</si>
  <si>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</si>
  <si>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</si>
  <si>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</si>
  <si>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</si>
  <si>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</si>
  <si>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</si>
  <si>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</si>
  <si>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</si>
  <si>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</si>
  <si>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</si>
  <si>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</si>
  <si>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</si>
  <si>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</si>
  <si>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</si>
  <si>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</si>
  <si>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</si>
  <si>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</si>
  <si>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</si>
  <si>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</si>
  <si>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</si>
  <si>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</si>
  <si>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</si>
  <si>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</si>
  <si>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</si>
  <si>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</si>
  <si>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</si>
  <si>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</si>
  <si>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</si>
  <si>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</si>
  <si>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</si>
  <si>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</si>
  <si>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</si>
  <si>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</si>
  <si>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</si>
  <si>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</si>
  <si>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</si>
  <si>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</si>
  <si>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</si>
  <si>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</si>
  <si>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</si>
  <si>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</si>
  <si>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</si>
  <si>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</si>
  <si>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</si>
  <si>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</si>
  <si>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</si>
  <si>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</si>
  <si>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</si>
  <si>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</si>
  <si>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</si>
  <si>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</si>
  <si>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</si>
  <si>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</si>
  <si>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</si>
  <si>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</si>
  <si>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</si>
  <si>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</si>
  <si>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</si>
  <si>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</si>
  <si>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</si>
  <si>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</si>
  <si>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</si>
  <si>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</si>
  <si>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</si>
  <si>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</si>
  <si>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</si>
  <si>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</si>
  <si>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</si>
  <si>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</si>
  <si>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</si>
  <si>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</si>
  <si>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</si>
  <si>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</si>
  <si>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</si>
  <si>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</si>
  <si>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</si>
  <si>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</si>
  <si>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</si>
  <si>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</si>
  <si>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</si>
  <si>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</si>
  <si>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</si>
  <si>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</si>
  <si>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</si>
  <si>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</si>
  <si>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</si>
  <si>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</si>
  <si>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</si>
  <si>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</si>
  <si>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</si>
  <si>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</si>
  <si>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</si>
  <si>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</si>
  <si>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</si>
  <si>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</si>
  <si>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</si>
  <si>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</si>
  <si>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</si>
  <si>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</si>
  <si>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</si>
  <si>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</si>
  <si>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</si>
  <si>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</si>
  <si>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</si>
  <si>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</si>
  <si>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</si>
  <si>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</si>
  <si>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</si>
  <si>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</si>
  <si>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</si>
  <si>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</si>
  <si>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</si>
  <si>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</si>
  <si>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</si>
  <si>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</si>
  <si>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</si>
  <si>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</si>
  <si>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</si>
  <si>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</si>
  <si>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</si>
  <si>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</si>
  <si>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</si>
  <si>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</si>
  <si>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</si>
  <si>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</si>
  <si>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</si>
  <si>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</si>
  <si>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</si>
  <si>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</si>
  <si>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</si>
  <si>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</si>
  <si>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</si>
  <si>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</si>
  <si>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</si>
  <si>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</si>
  <si>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</si>
  <si>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</si>
  <si>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</si>
  <si>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</si>
  <si>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</si>
  <si>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</si>
  <si>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</si>
  <si>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</si>
  <si>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</si>
  <si>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</si>
  <si>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</si>
  <si>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</si>
  <si>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</si>
  <si>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</si>
  <si>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</si>
  <si>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</si>
  <si>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</si>
  <si>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</si>
  <si>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</si>
  <si>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</si>
  <si>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</si>
  <si>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</si>
  <si>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</si>
  <si>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</si>
  <si>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</si>
  <si>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</si>
  <si>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</si>
  <si>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</si>
  <si>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</si>
  <si>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</si>
  <si>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</si>
  <si>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</si>
  <si>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</si>
  <si>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</si>
  <si>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</si>
  <si>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</si>
  <si>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</si>
  <si>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</si>
  <si>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</si>
  <si>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</si>
  <si>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</si>
  <si>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</si>
  <si>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</si>
  <si>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</si>
  <si>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</si>
  <si>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</si>
  <si>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</si>
  <si>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</si>
  <si>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</si>
  <si>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</si>
  <si>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</si>
  <si>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</si>
  <si>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</si>
  <si>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</si>
  <si>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</si>
  <si>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</si>
  <si>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</si>
  <si>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</si>
  <si>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</si>
  <si>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</si>
  <si>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</si>
  <si>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</si>
  <si>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</si>
  <si>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</si>
  <si>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</si>
  <si>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</si>
  <si>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</si>
  <si>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</si>
  <si>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</si>
  <si>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</si>
  <si>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</si>
  <si>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</si>
  <si>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</si>
  <si>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</si>
  <si>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</si>
  <si>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</si>
  <si>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</si>
  <si>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</si>
  <si>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</si>
  <si>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</si>
  <si>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</si>
  <si>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</si>
  <si>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</si>
  <si>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</si>
  <si>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</si>
  <si>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</si>
  <si>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</si>
  <si>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</si>
  <si>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</si>
  <si>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</si>
  <si>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</si>
  <si>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</si>
  <si>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</si>
  <si>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</si>
  <si>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</si>
  <si>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</si>
  <si>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</si>
  <si>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</si>
  <si>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</si>
  <si>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</si>
  <si>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</si>
  <si>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</si>
  <si>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</si>
  <si>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</si>
  <si>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</si>
  <si>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</si>
  <si>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</si>
  <si>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</si>
  <si>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</si>
  <si>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</si>
  <si>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</si>
  <si>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</si>
  <si>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</si>
  <si>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</si>
  <si>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</si>
  <si>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</si>
  <si>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</si>
  <si>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</si>
  <si>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</si>
  <si>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</si>
  <si>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</si>
  <si>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</si>
  <si>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</si>
  <si>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</si>
  <si>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</si>
  <si>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</si>
  <si>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</si>
  <si>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</si>
  <si>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</si>
  <si>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</si>
  <si>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</si>
  <si>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</si>
  <si>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</si>
  <si>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</si>
  <si>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</si>
  <si>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</si>
  <si>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</si>
  <si>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</si>
  <si>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</si>
  <si>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</si>
  <si>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</si>
  <si>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</si>
  <si>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</si>
  <si>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</si>
  <si>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</si>
  <si>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</si>
  <si>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</si>
  <si>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</si>
  <si>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</si>
  <si>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</si>
  <si>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</si>
  <si>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</si>
  <si>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</si>
  <si>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</si>
  <si>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</si>
  <si>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</si>
  <si>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</si>
  <si>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</si>
  <si>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</si>
  <si>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</si>
  <si>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</si>
  <si>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</si>
  <si>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</si>
  <si>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</si>
  <si>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</si>
  <si>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</si>
  <si>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</si>
  <si>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</si>
  <si>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</si>
  <si>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</si>
  <si>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</si>
  <si>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</si>
  <si>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</si>
  <si>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</si>
  <si>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</si>
  <si>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</si>
  <si>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</si>
  <si>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</si>
  <si>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</si>
  <si>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</si>
  <si>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</si>
  <si>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</si>
  <si>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</si>
  <si>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</si>
  <si>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</si>
  <si>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</si>
  <si>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</si>
  <si>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</si>
  <si>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</si>
  <si>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</si>
  <si>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</si>
  <si>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</si>
  <si>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</si>
  <si>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</si>
  <si>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</si>
  <si>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</si>
  <si>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</si>
  <si>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</si>
  <si>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</si>
  <si>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</si>
  <si>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</si>
  <si>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</si>
  <si>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</si>
  <si>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</si>
  <si>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</si>
  <si>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</si>
  <si>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</si>
  <si>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</si>
  <si>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</si>
  <si>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</si>
  <si>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</si>
  <si>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</si>
  <si>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</si>
  <si>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</si>
  <si>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</si>
  <si>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</si>
  <si>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</si>
  <si>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</si>
  <si>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</si>
  <si>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</si>
  <si>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</si>
  <si>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</si>
  <si>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</si>
  <si>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</si>
  <si>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</si>
  <si>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</si>
  <si>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</si>
  <si>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</si>
  <si>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</si>
  <si>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</si>
  <si>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</si>
  <si>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</si>
  <si>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</si>
  <si>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</si>
  <si>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</si>
  <si>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</si>
  <si>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</si>
  <si>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</si>
  <si>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</si>
  <si>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</si>
  <si>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</si>
  <si>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</si>
  <si>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</si>
  <si>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</si>
  <si>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</si>
  <si>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</si>
  <si>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</si>
  <si>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</si>
  <si>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</si>
  <si>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</si>
  <si>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</si>
  <si>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</si>
  <si>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</si>
  <si>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</si>
  <si>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</si>
  <si>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</si>
  <si>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</si>
  <si>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</si>
  <si>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</si>
  <si>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</si>
  <si>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</si>
  <si>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</si>
  <si>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</si>
  <si>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</si>
  <si>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</si>
  <si>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</si>
  <si>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</si>
  <si>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</si>
  <si>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</si>
  <si>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</si>
  <si>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</si>
  <si>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</si>
  <si>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</si>
  <si>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</si>
  <si>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</si>
  <si>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</si>
  <si>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</si>
  <si>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</si>
  <si>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</si>
  <si>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</si>
  <si>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</si>
  <si>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</si>
  <si>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</si>
  <si>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</si>
  <si>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</si>
  <si>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</si>
  <si>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</si>
  <si>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</si>
  <si>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</si>
  <si>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</si>
  <si>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</si>
  <si>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</si>
  <si>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</si>
  <si>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</si>
  <si>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</si>
  <si>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</si>
  <si>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</si>
  <si>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</si>
  <si>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</si>
  <si>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</si>
  <si>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</si>
  <si>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</si>
  <si>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</si>
  <si>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</si>
  <si>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</si>
  <si>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</si>
  <si>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</si>
  <si>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</si>
  <si>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</si>
  <si>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</si>
  <si>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</si>
  <si>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</si>
  <si>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</si>
  <si>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</si>
  <si>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</si>
  <si>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</si>
  <si>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</si>
  <si>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</si>
  <si>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</si>
  <si>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</si>
  <si>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</si>
  <si>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</si>
  <si>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</si>
  <si>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</si>
  <si>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</si>
  <si>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</si>
  <si>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</si>
  <si>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</si>
  <si>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</si>
  <si>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</si>
  <si>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</si>
  <si>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</si>
  <si>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</si>
  <si>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</si>
  <si>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</si>
  <si>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</si>
  <si>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</si>
  <si>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</si>
  <si>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</si>
  <si>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</si>
  <si>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</si>
  <si>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</si>
  <si>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</si>
  <si>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</si>
  <si>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</si>
  <si>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</si>
  <si>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</si>
  <si>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</si>
  <si>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</si>
  <si>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</si>
  <si>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</si>
  <si>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</si>
  <si>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</si>
  <si>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</si>
  <si>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</si>
  <si>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</si>
  <si>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</si>
  <si>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</si>
  <si>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</si>
  <si>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</si>
  <si>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</si>
  <si>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</si>
  <si>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</si>
  <si>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</si>
  <si>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</si>
  <si>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</si>
  <si>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</si>
  <si>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</si>
  <si>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</si>
  <si>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</si>
  <si>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</si>
  <si>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</si>
  <si>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</si>
  <si>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</si>
  <si>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</si>
  <si>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</si>
  <si>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</si>
  <si>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</si>
  <si>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</si>
  <si>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</si>
  <si>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</si>
  <si>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</si>
  <si>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</si>
  <si>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</si>
  <si>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</si>
  <si>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</si>
  <si>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</si>
  <si>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</si>
  <si>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</si>
  <si>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</si>
  <si>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</si>
  <si>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</si>
  <si>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</si>
  <si>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</si>
  <si>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</si>
  <si>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</si>
  <si>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</si>
  <si>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</si>
  <si>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</si>
  <si>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</si>
  <si>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</si>
  <si>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</si>
  <si>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</si>
  <si>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</si>
  <si>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</si>
  <si>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</si>
  <si>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</si>
  <si>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</si>
  <si>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</si>
  <si>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</si>
  <si>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</si>
  <si>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</si>
  <si>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</si>
  <si>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</si>
  <si>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</si>
  <si>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</si>
  <si>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</si>
  <si>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</si>
  <si>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</si>
  <si>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</si>
  <si>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</si>
  <si>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</si>
  <si>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</si>
  <si>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</si>
  <si>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</si>
  <si>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</si>
  <si>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</si>
  <si>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</si>
  <si>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</si>
  <si>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</si>
  <si>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</si>
  <si>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</si>
  <si>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</si>
  <si>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</si>
  <si>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</si>
  <si>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</si>
  <si>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</si>
  <si>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</si>
  <si>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</si>
  <si>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</si>
  <si>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</si>
  <si>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</si>
  <si>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</si>
  <si>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</si>
  <si>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</si>
  <si>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</si>
  <si>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</si>
  <si>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</si>
  <si>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</si>
  <si>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</si>
  <si>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</si>
  <si>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</si>
  <si>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</si>
  <si>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</si>
  <si>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</si>
  <si>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</si>
  <si>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</si>
  <si>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</si>
  <si>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</si>
  <si>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</si>
  <si>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</si>
  <si>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</si>
  <si>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</si>
  <si>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</si>
  <si>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</si>
  <si>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</si>
  <si>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</si>
  <si>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</si>
  <si>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</si>
  <si>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</si>
  <si>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</si>
  <si>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</si>
  <si>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</si>
  <si>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</si>
  <si>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</si>
  <si>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</si>
  <si>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</si>
  <si>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</si>
  <si>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</si>
  <si>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</si>
  <si>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</si>
  <si>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</si>
  <si>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</si>
  <si>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</si>
  <si>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</si>
  <si>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</si>
  <si>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</si>
  <si>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</si>
  <si>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</si>
  <si>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</si>
  <si>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</si>
  <si>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</si>
  <si>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</si>
  <si>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</si>
  <si>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</si>
  <si>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</si>
  <si>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</si>
  <si>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</si>
  <si>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</si>
  <si>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</si>
  <si>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</si>
  <si>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</si>
  <si>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</si>
  <si>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</si>
  <si>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</si>
  <si>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</si>
  <si>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</si>
  <si>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</si>
  <si>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</si>
  <si>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</si>
  <si>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</si>
  <si>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</si>
  <si>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</si>
  <si>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</si>
  <si>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</si>
  <si>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</si>
  <si>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</si>
  <si>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</si>
  <si>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</si>
  <si>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</si>
  <si>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</si>
  <si>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</si>
  <si>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</si>
  <si>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</si>
  <si>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</si>
  <si>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</si>
  <si>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</si>
  <si>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</si>
  <si>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</si>
  <si>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</si>
  <si>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</si>
  <si>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</si>
  <si>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</si>
  <si>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</si>
  <si>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</si>
  <si>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</si>
  <si>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</si>
  <si>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</si>
  <si>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</si>
  <si>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</si>
  <si>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</si>
  <si>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</si>
  <si>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</si>
  <si>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</si>
  <si>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</si>
  <si>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</si>
  <si>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</si>
  <si>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</si>
  <si>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</si>
  <si>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</si>
  <si>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</si>
  <si>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</si>
  <si>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</si>
  <si>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</si>
  <si>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</si>
  <si>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</si>
  <si>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</si>
  <si>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</si>
  <si>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</si>
  <si>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</si>
  <si>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</si>
  <si>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</si>
  <si>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</si>
  <si>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</si>
  <si>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</si>
  <si>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</si>
  <si>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</si>
  <si>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</si>
  <si>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</si>
  <si>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</si>
  <si>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</si>
  <si>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</si>
  <si>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</si>
  <si>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</si>
  <si>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</si>
  <si>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</si>
  <si>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</si>
  <si>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</si>
  <si>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</si>
  <si>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</si>
  <si>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</si>
  <si>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</si>
  <si>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</si>
  <si>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</si>
  <si>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</si>
  <si>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</si>
  <si>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</si>
  <si>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</si>
  <si>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</si>
  <si>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</si>
  <si>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</si>
  <si>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</si>
  <si>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</si>
  <si>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</si>
  <si>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</si>
  <si>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</si>
  <si>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</si>
  <si>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</si>
  <si>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</si>
  <si>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</si>
  <si>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</si>
  <si>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</si>
  <si>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</si>
  <si>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</si>
  <si>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</si>
  <si>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</si>
  <si>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</si>
  <si>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</si>
  <si>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</si>
  <si>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</si>
  <si>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</si>
  <si>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</si>
  <si>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</si>
  <si>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</si>
  <si>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</si>
  <si>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</si>
  <si>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</si>
  <si>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</si>
  <si>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</si>
  <si>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</si>
  <si>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</si>
  <si>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</si>
  <si>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</si>
  <si>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</si>
  <si>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</si>
  <si>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</si>
  <si>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</si>
  <si>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</si>
  <si>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</si>
  <si>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</si>
  <si>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</si>
  <si>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</si>
  <si>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</si>
  <si>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</si>
  <si>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</si>
  <si>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</si>
  <si>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</si>
  <si>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</si>
  <si>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</si>
  <si>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</si>
  <si>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</si>
  <si>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</si>
  <si>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</si>
  <si>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</si>
  <si>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</si>
  <si>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</si>
  <si>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</si>
  <si>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</si>
  <si>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</si>
  <si>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</si>
  <si>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</si>
  <si>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</si>
  <si>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</si>
  <si>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</si>
  <si>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</si>
  <si>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</si>
  <si>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</si>
  <si>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</si>
  <si>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</si>
  <si>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</si>
  <si>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</si>
  <si>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</si>
  <si>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</si>
  <si>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</si>
  <si>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</si>
  <si>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</si>
  <si>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</si>
  <si>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</si>
  <si>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</si>
  <si>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</si>
  <si>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</si>
  <si>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</si>
  <si>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</si>
  <si>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</si>
  <si>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</si>
  <si>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</si>
  <si>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</si>
  <si>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</si>
  <si>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</si>
  <si>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</si>
  <si>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</si>
  <si>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</si>
  <si>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</si>
  <si>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</si>
  <si>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</si>
  <si>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</si>
  <si>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</si>
  <si>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</si>
  <si>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</si>
  <si>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</si>
  <si>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</si>
  <si>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</si>
  <si>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</si>
  <si>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</si>
  <si>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</si>
  <si>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</si>
  <si>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</si>
  <si>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</si>
  <si>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</si>
  <si>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</si>
  <si>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</si>
  <si>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</si>
  <si>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</si>
  <si>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</si>
  <si>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</si>
  <si>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</si>
  <si>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</si>
  <si>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</si>
  <si>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</si>
  <si>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</si>
  <si>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</si>
  <si>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</si>
  <si>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</si>
  <si>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</si>
  <si>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</si>
  <si>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</si>
  <si>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</si>
  <si>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</si>
  <si>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</si>
  <si>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</si>
  <si>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</si>
  <si>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</si>
  <si>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</si>
  <si>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</si>
  <si>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</si>
  <si>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</si>
  <si>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</si>
  <si>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</si>
  <si>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</si>
  <si>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</si>
  <si>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</si>
  <si>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</si>
  <si>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</si>
  <si>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</si>
  <si>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</si>
  <si>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</si>
  <si>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</si>
  <si>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</si>
  <si>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</si>
  <si>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</si>
  <si>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</si>
  <si>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</si>
  <si>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</si>
  <si>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</si>
  <si>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</si>
  <si>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</si>
  <si>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</si>
  <si>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</si>
  <si>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</si>
  <si>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</si>
  <si>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</si>
  <si>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</si>
  <si>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</si>
  <si>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</si>
  <si>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</si>
  <si>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</si>
  <si>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</si>
  <si>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</si>
  <si>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</si>
  <si>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</si>
  <si>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</si>
  <si>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</si>
  <si>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</si>
  <si>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</si>
  <si>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</si>
  <si>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</si>
  <si>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</si>
  <si>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</si>
  <si>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</si>
  <si>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</si>
  <si>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</si>
  <si>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</si>
  <si>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</si>
  <si>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</si>
  <si>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</si>
  <si>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</si>
  <si>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</si>
  <si>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</si>
  <si>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</si>
  <si>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</si>
  <si>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</si>
  <si>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</si>
  <si>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</si>
  <si>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</si>
  <si>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</si>
  <si>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</si>
  <si>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</si>
  <si>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</si>
  <si>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</si>
  <si>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</si>
  <si>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</si>
  <si>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</si>
  <si>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</si>
  <si>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</si>
  <si>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</si>
  <si>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</si>
  <si>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</si>
  <si>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</si>
  <si>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</si>
  <si>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</si>
  <si>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</si>
  <si>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</si>
  <si>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</si>
  <si>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</si>
  <si>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</si>
  <si>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</si>
  <si>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</si>
  <si>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</si>
  <si>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</si>
  <si>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</si>
  <si>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</si>
  <si>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</si>
  <si>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</si>
  <si>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</si>
  <si>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</si>
  <si>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</si>
  <si>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</si>
  <si>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</si>
  <si>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</si>
  <si>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</si>
  <si>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</si>
  <si>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</si>
  <si>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</si>
  <si>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</si>
  <si>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</si>
  <si>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</si>
  <si>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</si>
  <si>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</si>
  <si>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</si>
  <si>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</si>
  <si>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</si>
  <si>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</si>
  <si>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</si>
  <si>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</si>
  <si>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</si>
  <si>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</si>
  <si>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</si>
  <si>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</si>
  <si>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</si>
  <si>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</si>
  <si>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</si>
  <si>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</si>
  <si>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</si>
  <si>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</si>
  <si>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</si>
  <si>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</si>
  <si>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</si>
  <si>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</si>
  <si>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</si>
  <si>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</si>
  <si>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</si>
  <si>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</si>
  <si>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</si>
  <si>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</si>
  <si>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</si>
  <si>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</si>
  <si>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</si>
  <si>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</si>
  <si>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</si>
  <si>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</si>
  <si>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</si>
  <si>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</si>
  <si>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</si>
  <si>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</si>
  <si>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</si>
  <si>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</si>
  <si>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</si>
  <si>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</si>
  <si>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</si>
  <si>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</si>
  <si>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</si>
  <si>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</si>
  <si>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</si>
  <si>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</si>
  <si>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</si>
  <si>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</si>
  <si>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</si>
  <si>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</si>
  <si>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</si>
  <si>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</si>
  <si>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</si>
  <si>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</si>
  <si>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</si>
  <si>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</si>
  <si>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</si>
  <si>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</si>
  <si>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</si>
  <si>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</si>
  <si>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</si>
  <si>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</si>
  <si>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</si>
  <si>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</si>
  <si>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</si>
  <si>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</si>
  <si>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</si>
  <si>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</si>
  <si>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</si>
  <si>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</si>
  <si>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</si>
  <si>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</si>
  <si>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</si>
  <si>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</si>
  <si>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</si>
  <si>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</si>
  <si>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</si>
  <si>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</si>
  <si>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</si>
  <si>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</si>
  <si>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</si>
  <si>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</si>
  <si>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</si>
  <si>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</si>
  <si>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</si>
  <si>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</si>
  <si>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</si>
  <si>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</si>
  <si>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</si>
  <si>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</si>
  <si>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</si>
  <si>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</si>
  <si>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</si>
  <si>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</si>
  <si>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</si>
  <si>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</si>
  <si>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</si>
  <si>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</si>
  <si>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</si>
  <si>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</si>
  <si>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</si>
  <si>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</si>
  <si>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</si>
  <si>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</si>
  <si>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</si>
  <si>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</si>
  <si>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</si>
  <si>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</si>
  <si>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</si>
  <si>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</si>
  <si>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</si>
  <si>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</si>
  <si>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</si>
  <si>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</si>
  <si>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</si>
  <si>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</si>
  <si>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</si>
  <si>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</si>
  <si>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</si>
  <si>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</si>
  <si>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</si>
  <si>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</si>
  <si>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</si>
  <si>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</si>
  <si>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</si>
  <si>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</si>
  <si>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</si>
  <si>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</si>
  <si>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</si>
  <si>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</si>
  <si>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</si>
  <si>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</si>
  <si>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</si>
  <si>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</si>
  <si>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</si>
  <si>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</si>
  <si>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</si>
  <si>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</si>
  <si>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</si>
  <si>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</si>
  <si>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</si>
  <si>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</si>
  <si>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</si>
  <si>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</si>
  <si>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</si>
  <si>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</si>
  <si>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</si>
  <si>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</si>
  <si>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</si>
  <si>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</si>
  <si>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</si>
  <si>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</si>
  <si>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</si>
  <si>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</si>
  <si>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</si>
  <si>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</si>
  <si>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</si>
  <si>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</si>
  <si>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</si>
  <si>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</si>
  <si>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</si>
  <si>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</si>
  <si>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</si>
  <si>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</si>
  <si>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</si>
  <si>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</si>
  <si>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</si>
  <si>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</si>
  <si>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</si>
  <si>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</si>
  <si>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</si>
  <si>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</si>
  <si>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</si>
  <si>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</si>
  <si>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</si>
  <si>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</si>
  <si>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</si>
  <si>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</si>
  <si>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</si>
  <si>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</si>
  <si>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</si>
  <si>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</si>
  <si>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</si>
  <si>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</si>
  <si>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</si>
  <si>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</si>
  <si>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</si>
  <si>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</si>
  <si>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</si>
  <si>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</si>
  <si>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</si>
  <si>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</si>
  <si>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</si>
  <si>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</si>
  <si>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</si>
  <si>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</si>
  <si>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</si>
  <si>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</si>
  <si>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</si>
  <si>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</si>
  <si>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</si>
  <si>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</si>
  <si>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</si>
  <si>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</si>
  <si>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</si>
  <si>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</si>
  <si>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</si>
  <si>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</si>
  <si>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</si>
  <si>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</si>
  <si>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</si>
  <si>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</si>
  <si>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</si>
  <si>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</si>
  <si>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</si>
  <si>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</si>
  <si>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</si>
  <si>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</si>
  <si>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</si>
  <si>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</si>
  <si>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</si>
  <si>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</si>
  <si>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</si>
  <si>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</si>
  <si>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</si>
  <si>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</si>
  <si>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</si>
  <si>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</si>
  <si>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</si>
  <si>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</si>
  <si>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</si>
  <si>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</si>
  <si>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</si>
  <si>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</si>
  <si>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</si>
  <si>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</si>
  <si>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</si>
  <si>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</si>
  <si>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</si>
  <si>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</si>
  <si>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</si>
  <si>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</si>
  <si>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</si>
  <si>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</si>
  <si>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</si>
  <si>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</si>
  <si>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</si>
  <si>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</si>
  <si>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</si>
  <si>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</si>
  <si>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</si>
  <si>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</si>
  <si>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</si>
  <si>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</si>
  <si>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</si>
  <si>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</si>
  <si>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</si>
  <si>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</si>
  <si>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</si>
  <si>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</si>
  <si>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</si>
  <si>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</si>
  <si>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</si>
  <si>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</si>
  <si>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</si>
  <si>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</si>
  <si>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</si>
  <si>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</si>
  <si>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</si>
  <si>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</si>
  <si>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</si>
  <si>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</si>
  <si>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</si>
  <si>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</si>
  <si>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</si>
  <si>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</si>
  <si>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</si>
  <si>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</si>
  <si>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</si>
  <si>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</si>
  <si>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</si>
  <si>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</si>
  <si>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</si>
  <si>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</si>
  <si>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</si>
  <si>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</si>
  <si>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</si>
  <si>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</si>
  <si>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</si>
  <si>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</si>
  <si>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</si>
  <si>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</si>
  <si>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</si>
  <si>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</si>
  <si>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</si>
  <si>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</si>
  <si>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</si>
  <si>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</si>
  <si>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</si>
  <si>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</si>
  <si>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</si>
  <si>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</si>
  <si>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</si>
  <si>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</si>
  <si>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</si>
  <si>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</si>
  <si>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</si>
  <si>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</si>
  <si>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</si>
  <si>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</si>
  <si>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</si>
  <si>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</si>
  <si>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</si>
  <si>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</si>
  <si>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</si>
  <si>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</si>
  <si>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</si>
  <si>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</si>
  <si>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</si>
  <si>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</si>
  <si>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</si>
  <si>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</si>
  <si>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</si>
  <si>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</si>
  <si>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</si>
  <si>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</si>
  <si>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</si>
  <si>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</si>
  <si>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</si>
  <si>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</si>
  <si>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</si>
  <si>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</si>
  <si>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</si>
  <si>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</si>
  <si>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</si>
  <si>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</si>
  <si>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</si>
  <si>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</si>
  <si>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</si>
  <si>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</si>
  <si>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</si>
  <si>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</si>
  <si>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</si>
  <si>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</si>
  <si>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</si>
  <si>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</si>
  <si>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</si>
  <si>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</si>
  <si>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</si>
  <si>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</si>
  <si>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</si>
  <si>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</si>
  <si>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</si>
  <si>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</si>
  <si>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</si>
  <si>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</si>
  <si>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</si>
  <si>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</si>
  <si>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</si>
  <si>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</si>
  <si>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</si>
  <si>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</si>
  <si>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</si>
  <si>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</si>
  <si>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</si>
  <si>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</si>
  <si>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</si>
  <si>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</si>
  <si>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</si>
  <si>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</si>
  <si>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</si>
  <si>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</si>
  <si>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</si>
  <si>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</si>
  <si>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</si>
  <si>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</si>
  <si>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</si>
  <si>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</si>
  <si>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</si>
  <si>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</si>
  <si>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</si>
  <si>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</si>
  <si>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</si>
  <si>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</si>
  <si>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</si>
  <si>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</si>
  <si>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</si>
  <si>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</si>
  <si>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</si>
  <si>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</si>
  <si>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</si>
  <si>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</si>
  <si>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</si>
  <si>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</si>
  <si>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</si>
  <si>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</si>
  <si>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</si>
  <si>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</si>
  <si>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</si>
  <si>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</si>
  <si>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</si>
  <si>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</si>
  <si>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</si>
  <si>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</si>
  <si>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</si>
  <si>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</si>
  <si>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</si>
  <si>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</si>
  <si>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</si>
  <si>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</si>
  <si>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</si>
  <si>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</si>
  <si>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</si>
  <si>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</si>
  <si>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</si>
  <si>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</si>
  <si>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</si>
  <si>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</si>
  <si>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</si>
  <si>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</si>
  <si>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</si>
  <si>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</si>
  <si>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</si>
  <si>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</si>
  <si>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</si>
  <si>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</si>
  <si>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</si>
  <si>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</si>
  <si>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</si>
  <si>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</si>
  <si>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</si>
  <si>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</si>
  <si>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</si>
  <si>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</si>
  <si>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</si>
  <si>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</si>
  <si>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</si>
  <si>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</si>
  <si>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</si>
  <si>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</si>
  <si>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</si>
  <si>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</si>
  <si>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</si>
  <si>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</si>
  <si>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</si>
  <si>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</si>
  <si>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</si>
  <si>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</si>
  <si>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</si>
  <si>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</si>
  <si>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</si>
  <si>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</si>
  <si>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</si>
  <si>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</si>
  <si>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</si>
  <si>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</si>
  <si>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</si>
  <si>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</si>
  <si>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</si>
  <si>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</si>
  <si>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</si>
  <si>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</si>
  <si>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</si>
  <si>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</si>
  <si>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</si>
  <si>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</si>
  <si>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</si>
  <si>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</si>
  <si>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</si>
  <si>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</si>
  <si>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</si>
  <si>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</si>
  <si>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</si>
  <si>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</si>
  <si>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</si>
  <si>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</si>
  <si>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</si>
  <si>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</si>
  <si>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</si>
  <si>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</si>
  <si>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</si>
  <si>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</si>
  <si>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</si>
  <si>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</si>
  <si>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</si>
  <si>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</si>
  <si>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</si>
  <si>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</si>
  <si>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</si>
  <si>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</si>
  <si>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</si>
  <si>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</si>
  <si>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</si>
  <si>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</si>
  <si>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</si>
  <si>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</si>
  <si>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</si>
  <si>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</si>
  <si>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</si>
  <si>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</si>
  <si>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</si>
  <si>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</si>
  <si>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</si>
  <si>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</si>
  <si>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</si>
  <si>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</si>
  <si>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</si>
  <si>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</si>
  <si>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</si>
  <si>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</si>
  <si>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</si>
  <si>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</si>
  <si>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</si>
  <si>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</si>
  <si>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</si>
  <si>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</si>
  <si>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</si>
  <si>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</si>
  <si>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</si>
  <si>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</si>
  <si>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</si>
  <si>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</si>
  <si>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</si>
  <si>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</si>
  <si>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</si>
  <si>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</si>
  <si>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</si>
  <si>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</si>
  <si>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</si>
  <si>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</si>
  <si>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</si>
  <si>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</si>
  <si>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</si>
  <si>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</si>
  <si>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</si>
  <si>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</si>
  <si>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</si>
  <si>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</si>
  <si>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</si>
  <si>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</si>
  <si>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</si>
  <si>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</si>
  <si>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</si>
  <si>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</si>
  <si>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</si>
  <si>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</si>
  <si>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</si>
  <si>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</si>
  <si>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</si>
  <si>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</si>
  <si>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</si>
  <si>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</si>
  <si>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</si>
  <si>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</si>
  <si>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</si>
  <si>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</si>
  <si>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</si>
  <si>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</si>
  <si>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</si>
  <si>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</si>
  <si>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</si>
  <si>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</si>
  <si>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</si>
  <si>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</si>
  <si>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</si>
  <si>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</si>
  <si>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</si>
  <si>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</si>
  <si>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</si>
  <si>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</si>
  <si>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</si>
  <si>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</si>
  <si>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</si>
  <si>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</si>
  <si>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</si>
  <si>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</si>
  <si>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</si>
  <si>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</si>
  <si>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</si>
  <si>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</si>
  <si>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</si>
  <si>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</si>
  <si>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</si>
  <si>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</si>
  <si>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</si>
  <si>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</si>
  <si>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</si>
  <si>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</si>
  <si>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</si>
  <si>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</si>
  <si>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</si>
  <si>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</si>
  <si>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</si>
  <si>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</si>
  <si>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</si>
  <si>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</si>
  <si>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</si>
  <si>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</si>
  <si>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</si>
  <si>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</si>
  <si>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</si>
  <si>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</si>
  <si>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</si>
  <si>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</si>
  <si>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</si>
  <si>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</si>
  <si>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</si>
  <si>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</si>
  <si>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</si>
  <si>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</si>
  <si>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</si>
  <si>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</si>
  <si>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</si>
  <si>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</si>
  <si>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</si>
  <si>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</si>
  <si>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</si>
  <si>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</si>
  <si>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</si>
  <si>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</si>
  <si>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</si>
  <si>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</si>
  <si>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</si>
  <si>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</si>
  <si>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</si>
  <si>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</si>
  <si>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</si>
  <si>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</si>
  <si>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</si>
  <si>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</si>
  <si>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</si>
  <si>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</si>
  <si>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</si>
  <si>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</si>
  <si>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</si>
  <si>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</si>
  <si>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</si>
  <si>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</si>
  <si>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</si>
  <si>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</si>
  <si>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</si>
  <si>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</si>
  <si>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</si>
  <si>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</si>
  <si>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</si>
  <si>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</si>
  <si>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</si>
  <si>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</si>
  <si>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</si>
  <si>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</si>
  <si>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</si>
  <si>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</si>
  <si>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</si>
  <si>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</si>
  <si>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</si>
  <si>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</si>
  <si>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</si>
  <si>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</si>
  <si>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</si>
  <si>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</si>
  <si>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</si>
  <si>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</si>
  <si>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</si>
  <si>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</si>
  <si>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</si>
  <si>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</si>
  <si>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</si>
  <si>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</si>
  <si>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</si>
  <si>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</si>
  <si>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</si>
  <si>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</si>
  <si>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</si>
  <si>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</si>
  <si>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</si>
  <si>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</si>
  <si>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</si>
  <si>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</si>
  <si>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</si>
  <si>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</si>
  <si>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</si>
  <si>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</si>
  <si>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</si>
  <si>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</si>
  <si>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</si>
  <si>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</si>
  <si>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</si>
  <si>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</si>
  <si>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</si>
  <si>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</si>
  <si>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</si>
  <si>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</si>
  <si>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</si>
  <si>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</si>
  <si>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</si>
  <si>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</si>
  <si>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</si>
  <si>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</si>
  <si>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</si>
  <si>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</si>
  <si>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</si>
  <si>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</si>
  <si>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</si>
  <si>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</si>
  <si>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</si>
  <si>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</si>
  <si>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</si>
  <si>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</si>
  <si>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</si>
  <si>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</si>
  <si>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</si>
  <si>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</si>
  <si>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</si>
  <si>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</si>
  <si>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</si>
  <si>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</si>
  <si>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</si>
  <si>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</si>
  <si>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</si>
  <si>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</si>
  <si>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</si>
  <si>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</si>
  <si>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</si>
  <si>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</si>
  <si>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</si>
  <si>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</si>
  <si>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</si>
  <si>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</si>
  <si>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</si>
  <si>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</si>
  <si>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</si>
  <si>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</si>
  <si>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</si>
  <si>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</si>
  <si>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</si>
  <si>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</si>
  <si>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</si>
  <si>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</si>
  <si>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</si>
  <si>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</si>
  <si>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</si>
  <si>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</si>
  <si>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</si>
  <si>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</si>
  <si>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</si>
  <si>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</si>
  <si>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</si>
  <si>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</si>
  <si>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</si>
  <si>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</si>
  <si>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</si>
  <si>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</si>
  <si>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</si>
  <si>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</si>
  <si>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</si>
  <si>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</si>
  <si>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</si>
  <si>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</si>
  <si>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</si>
  <si>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</si>
  <si>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</si>
  <si>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</si>
  <si>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</si>
  <si>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</si>
  <si>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</si>
  <si>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</si>
  <si>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</si>
  <si>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</si>
  <si>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</si>
  <si>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</si>
  <si>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</si>
  <si>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</si>
  <si>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</si>
  <si>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</si>
  <si>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</si>
  <si>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</si>
  <si>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</si>
  <si>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</si>
  <si>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</si>
  <si>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</si>
  <si>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</si>
  <si>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</si>
  <si>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</si>
  <si>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</si>
  <si>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</si>
  <si>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</si>
  <si>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</si>
  <si>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</si>
  <si>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</si>
  <si>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</si>
  <si>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</si>
  <si>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</si>
  <si>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</si>
  <si>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</si>
  <si>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</si>
  <si>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</si>
  <si>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</si>
  <si>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</si>
  <si>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</si>
  <si>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</si>
  <si>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</si>
  <si>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</si>
  <si>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</si>
  <si>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</si>
  <si>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</si>
  <si>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</si>
  <si>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</si>
  <si>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</si>
  <si>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</si>
  <si>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</si>
  <si>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</si>
  <si>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</si>
  <si>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</si>
  <si>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</si>
  <si>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</si>
  <si>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</si>
  <si>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</si>
  <si>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</si>
  <si>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</si>
  <si>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</si>
  <si>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</si>
  <si>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</si>
  <si>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</si>
  <si>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</si>
  <si>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</si>
  <si>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</si>
  <si>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</si>
  <si>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</si>
  <si>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</si>
  <si>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</si>
  <si>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</si>
  <si>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</si>
  <si>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</si>
  <si>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</si>
  <si>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</si>
  <si>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</si>
  <si>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</si>
  <si>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</si>
  <si>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</si>
  <si>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</si>
  <si>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</si>
  <si>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</si>
  <si>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</si>
  <si>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</si>
  <si>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</si>
  <si>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</si>
  <si>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</si>
  <si>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</si>
  <si>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</si>
  <si>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</si>
  <si>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</si>
  <si>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</si>
  <si>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</si>
  <si>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</si>
  <si>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</si>
  <si>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</si>
  <si>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</si>
  <si>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</si>
  <si>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</si>
  <si>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</si>
  <si>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</si>
  <si>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</si>
  <si>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</si>
  <si>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</si>
  <si>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</si>
  <si>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</si>
  <si>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</si>
  <si>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</si>
  <si>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</si>
  <si>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</si>
  <si>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</si>
  <si>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</si>
  <si>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</si>
  <si>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</si>
  <si>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</si>
  <si>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</si>
  <si>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</si>
  <si>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</si>
  <si>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</si>
  <si>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</si>
  <si>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</si>
  <si>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</si>
  <si>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</si>
  <si>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</si>
  <si>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</si>
  <si>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</si>
  <si>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</si>
  <si>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</si>
  <si>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</si>
  <si>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</si>
  <si>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</si>
  <si>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</si>
  <si>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</si>
  <si>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</si>
  <si>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</si>
  <si>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</si>
  <si>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</si>
  <si>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</si>
  <si>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</si>
  <si>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</si>
  <si>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</si>
  <si>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</si>
  <si>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</si>
  <si>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</si>
  <si>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</si>
  <si>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</si>
  <si>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</si>
  <si>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</si>
  <si>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</si>
  <si>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</si>
  <si>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</si>
  <si>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</si>
  <si>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</si>
  <si>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</si>
  <si>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</si>
  <si>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</si>
  <si>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</si>
  <si>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</si>
  <si>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</si>
  <si>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</si>
  <si>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</si>
  <si>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</si>
  <si>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</si>
  <si>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</si>
  <si>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</si>
  <si>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</si>
  <si>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</si>
  <si>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</si>
  <si>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</si>
  <si>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</si>
  <si>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</si>
  <si>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</si>
  <si>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</si>
  <si>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</si>
  <si>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</si>
  <si>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</si>
  <si>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</si>
  <si>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</si>
  <si>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</si>
  <si>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</si>
  <si>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</si>
  <si>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</si>
  <si>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</si>
  <si>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</si>
  <si>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</si>
  <si>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</si>
  <si>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</si>
  <si>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</si>
  <si>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</si>
  <si>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</si>
  <si>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</si>
  <si>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</si>
  <si>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</si>
  <si>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</si>
  <si>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</si>
  <si>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</si>
  <si>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</si>
  <si>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</si>
  <si>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</si>
  <si>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</si>
  <si>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</si>
  <si>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</si>
  <si>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</si>
  <si>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</si>
  <si>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</si>
  <si>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</si>
  <si>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</si>
  <si>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</si>
  <si>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</si>
  <si>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</si>
  <si>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</si>
  <si>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</si>
  <si>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</si>
  <si>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</si>
  <si>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</si>
  <si>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</si>
  <si>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</si>
  <si>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</si>
  <si>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</si>
  <si>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</si>
  <si>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</si>
  <si>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</si>
  <si>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</si>
  <si>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</si>
  <si>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</si>
  <si>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</si>
  <si>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</si>
  <si>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</si>
  <si>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</si>
  <si>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</si>
  <si>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</si>
  <si>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</si>
  <si>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</si>
  <si>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</si>
  <si>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</si>
  <si>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</si>
  <si>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</si>
  <si>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</si>
  <si>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</si>
  <si>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</si>
  <si>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</si>
  <si>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</si>
  <si>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</si>
  <si>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</si>
  <si>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</si>
  <si>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</si>
  <si>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</si>
  <si>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</si>
  <si>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</si>
  <si>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</si>
  <si>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</si>
  <si>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</si>
  <si>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</si>
  <si>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</si>
  <si>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</si>
  <si>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</si>
  <si>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</si>
  <si>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</si>
  <si>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</si>
  <si>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</si>
  <si>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</si>
  <si>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</si>
  <si>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</si>
  <si>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</si>
  <si>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</si>
  <si>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</si>
  <si>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</si>
  <si>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</si>
  <si>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</si>
  <si>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</si>
  <si>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</si>
  <si>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</si>
  <si>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</si>
  <si>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</si>
  <si>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</si>
  <si>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</si>
  <si>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</si>
  <si>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</si>
  <si>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</si>
  <si>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</si>
  <si>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</si>
  <si>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</si>
  <si>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</si>
  <si>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</si>
  <si>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</si>
  <si>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</si>
  <si>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</si>
  <si>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</si>
  <si>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</si>
  <si>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</si>
  <si>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</si>
  <si>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</si>
  <si>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</si>
  <si>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</si>
  <si>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</si>
  <si>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</si>
  <si>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</si>
  <si>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</si>
  <si>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</si>
  <si>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</si>
  <si>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</si>
  <si>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</si>
  <si>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</si>
  <si>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</si>
  <si>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</si>
  <si>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</si>
  <si>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</si>
  <si>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</si>
  <si>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</si>
  <si>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</si>
  <si>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</si>
  <si>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</si>
  <si>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</si>
  <si>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</si>
  <si>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</si>
  <si>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</si>
  <si>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</si>
  <si>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</si>
  <si>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</si>
  <si>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</si>
  <si>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</si>
  <si>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</si>
  <si>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</si>
  <si>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</si>
  <si>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</si>
  <si>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</si>
  <si>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</si>
  <si>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</si>
  <si>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</si>
  <si>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</si>
  <si>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</si>
  <si>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</si>
  <si>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</si>
  <si>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</si>
  <si>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</si>
  <si>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</si>
  <si>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</si>
  <si>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</si>
  <si>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</si>
  <si>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</si>
  <si>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</si>
  <si>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</si>
  <si>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</si>
  <si>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</si>
  <si>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</si>
  <si>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</si>
  <si>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</si>
  <si>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</si>
  <si>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</si>
  <si>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</si>
  <si>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</si>
  <si>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</si>
  <si>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</si>
  <si>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</si>
  <si>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</si>
  <si>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</si>
  <si>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</si>
  <si>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</si>
  <si>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</si>
  <si>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</si>
  <si>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</si>
  <si>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</si>
  <si>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</si>
  <si>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</si>
  <si>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</si>
  <si>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</si>
  <si>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</si>
  <si>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</si>
  <si>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</si>
  <si>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</si>
  <si>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</si>
  <si>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</si>
  <si>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</si>
  <si>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</si>
  <si>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</si>
  <si>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</si>
  <si>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</si>
  <si>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</si>
  <si>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</si>
  <si>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</si>
  <si>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</si>
  <si>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</si>
  <si>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</si>
  <si>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</si>
  <si>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</si>
  <si>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</si>
  <si>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</si>
  <si>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</si>
  <si>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</si>
  <si>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</si>
  <si>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</si>
  <si>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</si>
  <si>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</si>
  <si>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</si>
  <si>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</si>
  <si>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</si>
  <si>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</si>
  <si>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</si>
  <si>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</si>
  <si>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</si>
  <si>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</si>
  <si>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</si>
  <si>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</si>
  <si>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</si>
  <si>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</si>
  <si>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</si>
  <si>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</si>
  <si>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</si>
  <si>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</si>
  <si>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</si>
  <si>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</si>
  <si>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</si>
  <si>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</si>
  <si>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</si>
  <si>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</si>
  <si>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</si>
  <si>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</si>
  <si>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</si>
  <si>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</si>
  <si>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</si>
  <si>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</si>
  <si>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</si>
  <si>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</si>
  <si>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</si>
  <si>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</si>
  <si>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</si>
  <si>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</si>
  <si>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</si>
  <si>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</si>
  <si>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</si>
  <si>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</si>
  <si>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</si>
  <si>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</si>
  <si>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</si>
  <si>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</si>
  <si>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</si>
  <si>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</si>
  <si>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</si>
  <si>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</si>
  <si>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</si>
  <si>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</si>
  <si>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</si>
  <si>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</si>
  <si>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</si>
  <si>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</si>
  <si>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</si>
  <si>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</si>
  <si>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</si>
  <si>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</si>
  <si>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</si>
  <si>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</si>
  <si>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</si>
  <si>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</si>
  <si>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</si>
  <si>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</si>
  <si>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</si>
  <si>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</si>
  <si>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</si>
  <si>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</si>
  <si>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</si>
  <si>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</si>
  <si>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</si>
  <si>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</si>
  <si>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</si>
  <si>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</si>
  <si>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</si>
  <si>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</si>
  <si>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</si>
  <si>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</si>
  <si>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</si>
  <si>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</si>
  <si>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</si>
  <si>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</si>
  <si>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</si>
  <si>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</si>
  <si>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</si>
  <si>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</si>
  <si>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</si>
  <si>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</si>
  <si>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</si>
  <si>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</si>
  <si>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</si>
  <si>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</si>
  <si>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</si>
  <si>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</si>
  <si>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</si>
  <si>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</si>
  <si>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</si>
  <si>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</si>
  <si>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</si>
  <si>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</si>
  <si>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</si>
  <si>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</si>
  <si>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</si>
  <si>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</si>
  <si>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</si>
  <si>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</si>
  <si>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</si>
  <si>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</si>
  <si>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</si>
  <si>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</si>
  <si>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</si>
  <si>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</si>
  <si>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</si>
  <si>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</si>
  <si>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</si>
  <si>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</si>
  <si>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</si>
  <si>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</si>
  <si>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</si>
  <si>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</si>
  <si>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</si>
  <si>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</si>
  <si>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</si>
  <si>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</si>
  <si>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</si>
  <si>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</si>
  <si>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</si>
  <si>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</si>
  <si>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</si>
  <si>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</si>
  <si>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</si>
  <si>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</si>
  <si>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</si>
  <si>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</si>
  <si>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</si>
  <si>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</si>
  <si>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</si>
  <si>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</si>
  <si>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</si>
  <si>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</si>
  <si>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</si>
  <si>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</si>
  <si>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</si>
  <si>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</si>
  <si>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</si>
  <si>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</si>
  <si>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</si>
  <si>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</si>
  <si>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</si>
  <si>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</si>
  <si>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</si>
  <si>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</si>
  <si>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</si>
  <si>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</si>
  <si>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</si>
  <si>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</si>
  <si>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</si>
  <si>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</si>
  <si>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</si>
  <si>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</si>
  <si>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</si>
  <si>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</si>
  <si>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</si>
  <si>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</si>
  <si>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</si>
  <si>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</si>
  <si>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</si>
  <si>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</si>
  <si>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</si>
  <si>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</si>
  <si>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</si>
  <si>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</si>
  <si>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</si>
  <si>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</si>
  <si>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</si>
  <si>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</si>
  <si>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</si>
  <si>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</si>
  <si>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</si>
  <si>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</si>
  <si>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</si>
  <si>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</si>
  <si>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</si>
  <si>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</si>
  <si>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</si>
  <si>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</si>
  <si>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</si>
  <si>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</si>
  <si>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</si>
  <si>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</si>
  <si>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</si>
  <si>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</si>
  <si>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</si>
  <si>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</si>
  <si>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</si>
  <si>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</si>
  <si>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</si>
  <si>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</si>
  <si>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</si>
  <si>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</si>
  <si>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</si>
  <si>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</si>
  <si>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</si>
  <si>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</si>
  <si>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</si>
  <si>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</si>
  <si>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</si>
  <si>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</si>
  <si>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</si>
  <si>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</si>
  <si>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</si>
  <si>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</si>
  <si>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</si>
  <si>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</si>
  <si>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</si>
  <si>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</si>
  <si>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</si>
  <si>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</si>
  <si>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</si>
  <si>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</si>
  <si>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</si>
  <si>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</si>
  <si>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</si>
  <si>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</si>
  <si>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</si>
  <si>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</si>
  <si>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</si>
  <si>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</si>
  <si>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</si>
  <si>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</si>
  <si>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</si>
  <si>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</si>
  <si>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</si>
  <si>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</si>
  <si>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</si>
  <si>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</si>
  <si>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</si>
  <si>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</si>
  <si>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</si>
  <si>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</si>
  <si>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</si>
  <si>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</si>
  <si>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</si>
  <si>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</si>
  <si>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</si>
  <si>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</si>
  <si>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</si>
  <si>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</si>
  <si>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</si>
  <si>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</si>
  <si>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</si>
  <si>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</si>
  <si>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</si>
  <si>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</si>
  <si>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</si>
  <si>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</si>
  <si>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</si>
  <si>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</si>
  <si>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</si>
  <si>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</si>
  <si>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</si>
  <si>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</si>
  <si>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</si>
  <si>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</si>
  <si>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</si>
  <si>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</si>
  <si>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</si>
  <si>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</si>
  <si>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</si>
  <si>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</si>
  <si>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</si>
  <si>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</si>
  <si>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</si>
  <si>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</si>
  <si>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</si>
  <si>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</si>
  <si>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</si>
  <si>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</si>
  <si>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</si>
  <si>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</si>
  <si>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</si>
  <si>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</si>
  <si>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</si>
  <si>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</si>
  <si>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</si>
  <si>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</si>
  <si>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</si>
  <si>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</si>
  <si>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</si>
  <si>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</si>
  <si>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</si>
  <si>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</si>
  <si>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</si>
  <si>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</si>
  <si>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</si>
  <si>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</si>
  <si>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</si>
  <si>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</si>
  <si>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</si>
  <si>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</si>
  <si>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</si>
  <si>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</si>
  <si>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</si>
  <si>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</si>
  <si>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</si>
  <si>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</si>
  <si>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</si>
  <si>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</si>
  <si>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</si>
  <si>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</si>
  <si>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</si>
  <si>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</si>
  <si>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</si>
  <si>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</si>
  <si>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</si>
  <si>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</si>
  <si>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</si>
  <si>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</si>
  <si>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</si>
  <si>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</si>
  <si>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</si>
  <si>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</si>
  <si>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</si>
  <si>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</si>
  <si>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</si>
  <si>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</si>
  <si>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</si>
  <si>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</si>
  <si>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</si>
  <si>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</si>
  <si>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</si>
  <si>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</si>
  <si>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</si>
  <si>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</si>
  <si>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</si>
  <si>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</si>
  <si>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</si>
  <si>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</si>
  <si>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</si>
  <si>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</si>
  <si>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</si>
  <si>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</si>
  <si>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</si>
  <si>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</si>
  <si>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</si>
  <si>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</si>
  <si>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</si>
  <si>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</si>
  <si>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</si>
  <si>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</si>
  <si>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</si>
  <si>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</si>
  <si>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</si>
  <si>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</si>
  <si>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</si>
  <si>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</si>
  <si>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</si>
  <si>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</si>
  <si>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</si>
  <si>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</si>
  <si>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</si>
  <si>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</si>
  <si>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</si>
  <si>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</si>
  <si>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</si>
  <si>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</si>
  <si>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</si>
  <si>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</si>
  <si>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</si>
  <si>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</si>
  <si>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</si>
  <si>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</si>
  <si>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</si>
  <si>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</si>
  <si>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</si>
  <si>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</si>
  <si>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</si>
  <si>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</si>
  <si>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</si>
  <si>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</si>
  <si>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</si>
  <si>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</si>
  <si>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</si>
  <si>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</si>
  <si>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</si>
  <si>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</si>
  <si>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</si>
  <si>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</si>
  <si>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</si>
  <si>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</si>
  <si>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</si>
  <si>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</si>
  <si>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</si>
  <si>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</si>
  <si>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</si>
  <si>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</si>
  <si>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</si>
  <si>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</si>
  <si>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</si>
  <si>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</si>
  <si>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</si>
  <si>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</si>
  <si>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</si>
  <si>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</si>
  <si>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</si>
  <si>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</si>
  <si>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</si>
  <si>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</si>
  <si>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</si>
  <si>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</si>
  <si>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</si>
  <si>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</si>
  <si>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</si>
  <si>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</si>
  <si>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</si>
  <si>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</si>
  <si>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</si>
  <si>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</si>
  <si>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</si>
  <si>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</si>
  <si>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</si>
  <si>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</si>
  <si>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</si>
  <si>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</si>
  <si>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</si>
  <si>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</si>
  <si>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</si>
  <si>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</si>
  <si>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</si>
  <si>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</si>
  <si>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</si>
  <si>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</si>
  <si>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</si>
  <si>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</si>
  <si>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</si>
  <si>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</si>
  <si>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</si>
  <si>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</si>
  <si>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</si>
  <si>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</si>
  <si>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</si>
  <si>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</si>
  <si>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</si>
  <si>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</si>
  <si>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</si>
  <si>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</si>
  <si>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</si>
  <si>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</si>
  <si>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</si>
  <si>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</si>
  <si>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</si>
  <si>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</si>
  <si>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</si>
  <si>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</si>
  <si>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</si>
  <si>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</si>
  <si>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</si>
  <si>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</si>
  <si>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</si>
  <si>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</si>
  <si>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</si>
  <si>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</si>
  <si>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</si>
  <si>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</si>
  <si>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</si>
  <si>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</si>
  <si>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</si>
  <si>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</si>
  <si>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</si>
  <si>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</si>
  <si>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</si>
  <si>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</si>
  <si>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</si>
  <si>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</si>
  <si>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</si>
  <si>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</si>
  <si>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</si>
  <si>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</si>
  <si>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</si>
  <si>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</si>
  <si>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</si>
  <si>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</si>
  <si>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</si>
  <si>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</si>
  <si>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</si>
  <si>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</si>
  <si>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</si>
  <si>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</si>
  <si>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</si>
  <si>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</si>
  <si>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</si>
  <si>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</si>
  <si>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</si>
  <si>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</si>
  <si>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</si>
  <si>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</si>
  <si>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</si>
  <si>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</si>
  <si>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</si>
  <si>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</si>
  <si>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</si>
  <si>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</si>
  <si>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</si>
  <si>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</si>
  <si>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</si>
  <si>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</si>
  <si>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</si>
  <si>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</si>
  <si>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</si>
  <si>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</si>
  <si>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</si>
  <si>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</si>
  <si>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</si>
  <si>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</si>
  <si>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</si>
  <si>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</si>
  <si>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</si>
  <si>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</si>
  <si>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</si>
  <si>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</si>
  <si>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</si>
  <si>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</si>
  <si>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</si>
  <si>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</si>
  <si>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</si>
  <si>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</si>
  <si>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</si>
  <si>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</si>
  <si>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</si>
  <si>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</si>
  <si>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</si>
  <si>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</si>
  <si>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</si>
  <si>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</si>
  <si>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</si>
  <si>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</si>
  <si>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</si>
  <si>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</si>
  <si>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</si>
  <si>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</si>
  <si>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</si>
  <si>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</si>
  <si>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</si>
  <si>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</si>
  <si>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</si>
  <si>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</si>
  <si>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</si>
  <si>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</si>
  <si>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</si>
  <si>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</si>
  <si>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</si>
  <si>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</si>
  <si>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</si>
  <si>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</si>
  <si>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</si>
  <si>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</si>
  <si>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</si>
  <si>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</si>
  <si>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</si>
  <si>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</si>
  <si>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</si>
  <si>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</si>
  <si>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</si>
  <si>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</si>
  <si>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</si>
  <si>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</si>
  <si>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</si>
  <si>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</si>
  <si>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</si>
  <si>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</si>
  <si>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</si>
  <si>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</si>
  <si>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</si>
  <si>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</si>
  <si>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</si>
  <si>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</si>
  <si>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</si>
  <si>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</si>
  <si>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</si>
  <si>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</si>
  <si>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</si>
  <si>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</si>
  <si>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</si>
  <si>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</si>
  <si>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</si>
  <si>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</si>
  <si>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</si>
  <si>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</si>
  <si>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</si>
  <si>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</si>
  <si>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</si>
  <si>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</si>
  <si>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</si>
  <si>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</si>
  <si>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</si>
  <si>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</si>
  <si>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</si>
  <si>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</si>
  <si>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</si>
  <si>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</si>
  <si>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</si>
  <si>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</si>
  <si>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</si>
  <si>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</si>
  <si>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</si>
  <si>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</si>
  <si>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</si>
  <si>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</si>
  <si>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</si>
  <si>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</si>
  <si>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</si>
  <si>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</si>
  <si>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</si>
  <si>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</si>
  <si>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</si>
  <si>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</si>
  <si>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</si>
  <si>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</si>
  <si>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</si>
  <si>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</si>
  <si>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</si>
  <si>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</si>
  <si>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</si>
  <si>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</si>
  <si>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</si>
  <si>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</si>
  <si>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</si>
  <si>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</si>
  <si>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</si>
  <si>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</si>
  <si>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</si>
  <si>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</si>
  <si>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</si>
  <si>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</si>
  <si>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</si>
  <si>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</si>
  <si>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</si>
  <si>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</si>
  <si>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</si>
  <si>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</si>
  <si>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</si>
  <si>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</si>
  <si>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</si>
  <si>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</si>
  <si>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</si>
  <si>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</si>
  <si>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</si>
  <si>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</si>
  <si>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</si>
  <si>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</si>
  <si>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</si>
  <si>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</si>
  <si>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</si>
  <si>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</si>
  <si>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</si>
  <si>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</si>
  <si>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</si>
  <si>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</si>
  <si>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</si>
  <si>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</si>
  <si>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</si>
  <si>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</si>
  <si>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</si>
  <si>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</si>
  <si>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</si>
  <si>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</si>
  <si>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</si>
  <si>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</si>
  <si>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</si>
  <si>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</si>
  <si>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</si>
  <si>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</si>
  <si>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</si>
  <si>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</si>
  <si>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</si>
  <si>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</si>
  <si>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</si>
  <si>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</si>
  <si>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</si>
  <si>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</si>
  <si>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</si>
  <si>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</si>
  <si>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</si>
  <si>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</si>
  <si>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</si>
  <si>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</si>
  <si>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</si>
  <si>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</si>
  <si>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</si>
  <si>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</si>
  <si>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</si>
  <si>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</si>
  <si>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</si>
  <si>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</si>
  <si>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</si>
  <si>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</si>
  <si>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</si>
  <si>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</si>
  <si>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</si>
  <si>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</si>
  <si>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</si>
  <si>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</si>
  <si>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</si>
  <si>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</si>
  <si>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</si>
  <si>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</si>
  <si>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</si>
  <si>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</si>
  <si>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</si>
  <si>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</si>
  <si>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</si>
  <si>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</si>
  <si>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</si>
  <si>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</si>
  <si>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</si>
  <si>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</si>
  <si>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</si>
  <si>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</si>
  <si>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</si>
  <si>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</si>
  <si>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</si>
  <si>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</si>
  <si>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</si>
  <si>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</si>
  <si>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</si>
  <si>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</si>
  <si>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</si>
  <si>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</si>
  <si>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</si>
  <si>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</si>
  <si>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</si>
  <si>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</si>
  <si>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</si>
  <si>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</si>
  <si>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</si>
  <si>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</si>
  <si>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</si>
  <si>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</si>
  <si>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</si>
  <si>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</si>
  <si>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</si>
  <si>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</si>
  <si>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</si>
  <si>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</si>
  <si>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</si>
  <si>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</si>
  <si>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</si>
  <si>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</si>
  <si>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</si>
  <si>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</si>
  <si>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</si>
  <si>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</si>
  <si>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</si>
  <si>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</si>
  <si>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</si>
  <si>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</si>
  <si>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</si>
  <si>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</si>
  <si>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</si>
  <si>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</si>
  <si>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</si>
  <si>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</si>
  <si>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</si>
  <si>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</si>
  <si>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</si>
  <si>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</si>
  <si>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</si>
  <si>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</si>
  <si>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</si>
  <si>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</si>
  <si>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</si>
  <si>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</si>
  <si>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</si>
  <si>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</si>
  <si>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</si>
  <si>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</si>
  <si>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</si>
  <si>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</si>
  <si>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</si>
  <si>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</si>
  <si>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</si>
  <si>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</si>
  <si>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</si>
  <si>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</si>
  <si>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</si>
  <si>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</si>
  <si>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</si>
  <si>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</si>
  <si>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</si>
  <si>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</si>
  <si>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</si>
  <si>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</si>
  <si>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</si>
  <si>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</si>
  <si>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</si>
  <si>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</si>
  <si>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</si>
  <si>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</si>
  <si>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</si>
  <si>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</si>
  <si>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</si>
  <si>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</si>
  <si>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</si>
  <si>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</si>
  <si>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</si>
  <si>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</si>
  <si>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</si>
  <si>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</si>
  <si>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</si>
  <si>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</si>
  <si>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</si>
  <si>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</si>
  <si>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</si>
  <si>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</si>
  <si>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</si>
  <si>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</si>
  <si>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</si>
  <si>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</si>
  <si>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</si>
  <si>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</si>
  <si>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</si>
  <si>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</si>
  <si>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</si>
  <si>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</si>
  <si>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</si>
  <si>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</si>
  <si>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</si>
  <si>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</si>
  <si>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</si>
  <si>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</si>
  <si>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</si>
  <si>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</si>
  <si>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</si>
  <si>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</si>
  <si>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</si>
  <si>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</si>
  <si>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</si>
  <si>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</si>
  <si>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</si>
  <si>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</si>
  <si>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</si>
  <si>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</si>
  <si>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</si>
  <si>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</si>
  <si>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</si>
  <si>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</si>
  <si>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</si>
  <si>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</si>
  <si>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</si>
  <si>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</si>
  <si>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</si>
  <si>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</si>
  <si>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</si>
  <si>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</si>
  <si>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</si>
  <si>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</si>
  <si>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</si>
  <si>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</si>
  <si>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</si>
  <si>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</si>
  <si>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</si>
  <si>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</si>
  <si>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</si>
  <si>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</si>
  <si>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</si>
  <si>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</si>
  <si>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</si>
  <si>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</si>
  <si>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</si>
  <si>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</si>
  <si>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</si>
  <si>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</si>
  <si>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</si>
  <si>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</si>
  <si>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</si>
  <si>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</si>
  <si>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</si>
  <si>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</si>
  <si>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</si>
  <si>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</si>
  <si>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</si>
  <si>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</si>
  <si>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</si>
  <si>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</si>
  <si>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</si>
  <si>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</si>
  <si>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</si>
  <si>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</si>
  <si>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</si>
  <si>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</si>
  <si>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</si>
  <si>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</si>
  <si>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</si>
  <si>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</si>
  <si>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</si>
  <si>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</si>
  <si>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</si>
  <si>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</si>
  <si>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</si>
  <si>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</si>
  <si>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</si>
  <si>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</si>
  <si>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</si>
  <si>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</si>
  <si>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</si>
  <si>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</si>
  <si>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</si>
  <si>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</si>
  <si>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</si>
  <si>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</si>
  <si>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</si>
  <si>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</si>
  <si>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</si>
  <si>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</si>
  <si>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</si>
  <si>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</si>
  <si>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</si>
  <si>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</si>
  <si>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</si>
  <si>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</si>
  <si>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</si>
  <si>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</si>
  <si>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</si>
  <si>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</si>
  <si>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</si>
  <si>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</si>
  <si>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</si>
  <si>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</si>
  <si>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</si>
  <si>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</si>
  <si>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</si>
  <si>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</si>
  <si>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</si>
  <si>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</si>
  <si>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</si>
  <si>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</si>
  <si>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</si>
  <si>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</si>
  <si>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</si>
  <si>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</si>
  <si>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</si>
  <si>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</si>
  <si>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</si>
  <si>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</si>
  <si>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</si>
  <si>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</si>
  <si>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</si>
  <si>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</si>
  <si>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</si>
  <si>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</si>
  <si>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</si>
  <si>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</si>
  <si>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</si>
  <si>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</si>
  <si>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</si>
  <si>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</si>
  <si>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</si>
  <si>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</si>
  <si>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</si>
  <si>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</si>
  <si>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</si>
  <si>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</si>
  <si>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</si>
  <si>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</si>
  <si>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</si>
  <si>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</si>
  <si>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</si>
  <si>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</si>
  <si>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</si>
  <si>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</si>
  <si>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</si>
  <si>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</si>
  <si>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</si>
  <si>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</si>
  <si>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</si>
  <si>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</si>
  <si>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</si>
  <si>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</si>
  <si>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</si>
  <si>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</si>
  <si>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</si>
  <si>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</si>
  <si>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</si>
  <si>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</si>
  <si>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</si>
  <si>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</si>
  <si>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</si>
  <si>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</si>
  <si>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</si>
  <si>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</si>
  <si>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</si>
  <si>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</si>
  <si>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</si>
  <si>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</si>
  <si>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</si>
  <si>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</si>
  <si>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</si>
  <si>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</si>
  <si>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</si>
  <si>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</si>
  <si>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</si>
  <si>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</si>
  <si>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</si>
  <si>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</si>
  <si>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</si>
  <si>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</si>
  <si>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</si>
  <si>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</si>
  <si>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</si>
  <si>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</si>
  <si>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</si>
  <si>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</si>
  <si>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</si>
  <si>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</si>
  <si>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</si>
  <si>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</si>
  <si>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</si>
  <si>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</si>
  <si>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</si>
  <si>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</si>
  <si>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</si>
  <si>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</si>
  <si>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</si>
  <si>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</si>
  <si>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</si>
  <si>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</si>
  <si>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</si>
  <si>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</si>
  <si>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</si>
  <si>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</si>
  <si>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</si>
  <si>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</si>
  <si>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</si>
  <si>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</si>
  <si>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</si>
  <si>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</si>
  <si>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</si>
  <si>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</si>
  <si>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</si>
  <si>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</si>
  <si>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</si>
  <si>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</si>
  <si>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</si>
  <si>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</si>
  <si>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</si>
  <si>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</si>
  <si>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</si>
  <si>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</si>
  <si>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</si>
  <si>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</si>
  <si>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</si>
  <si>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</si>
  <si>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</si>
  <si>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</si>
  <si>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</si>
  <si>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</si>
  <si>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</si>
  <si>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</si>
  <si>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</si>
  <si>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</si>
  <si>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</si>
  <si>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</si>
  <si>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</si>
  <si>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</si>
  <si>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</si>
  <si>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</si>
  <si>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</si>
  <si>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</si>
  <si>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</si>
  <si>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</si>
  <si>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</si>
  <si>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</si>
  <si>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</si>
  <si>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</si>
  <si>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</si>
  <si>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</si>
  <si>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</si>
  <si>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</si>
  <si>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</si>
  <si>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</si>
  <si>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</si>
  <si>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</si>
  <si>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</si>
  <si>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</si>
  <si>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</si>
  <si>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</si>
  <si>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</si>
  <si>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</si>
  <si>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</si>
  <si>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</si>
  <si>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</si>
  <si>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</si>
  <si>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</si>
  <si>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</si>
  <si>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</si>
  <si>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</si>
  <si>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</si>
  <si>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</si>
  <si>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</si>
  <si>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</si>
  <si>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</si>
  <si>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</si>
  <si>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</si>
  <si>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</si>
  <si>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</si>
  <si>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</si>
  <si>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</si>
  <si>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</si>
  <si>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</si>
  <si>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</si>
  <si>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</si>
  <si>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</si>
  <si>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</si>
  <si>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</si>
  <si>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</si>
  <si>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</si>
  <si>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</si>
  <si>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</si>
  <si>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</si>
  <si>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</si>
  <si>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</si>
  <si>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</si>
  <si>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</si>
  <si>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</si>
  <si>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</si>
  <si>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</si>
  <si>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</si>
  <si>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</si>
  <si>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</si>
  <si>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</si>
  <si>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</si>
  <si>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</si>
  <si>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</si>
  <si>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</si>
  <si>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</si>
  <si>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</si>
  <si>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</si>
  <si>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</si>
  <si>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</si>
  <si>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</si>
  <si>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</si>
  <si>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</si>
  <si>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</si>
  <si>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</si>
  <si>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</si>
  <si>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</si>
  <si>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</si>
  <si>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</si>
  <si>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</si>
  <si>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</si>
  <si>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</si>
  <si>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</si>
  <si>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</si>
  <si>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</si>
  <si>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</si>
  <si>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</si>
  <si>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</si>
  <si>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</si>
  <si>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</si>
  <si>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</si>
  <si>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</si>
  <si>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</si>
  <si>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</si>
  <si>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</si>
  <si>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</si>
  <si>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</si>
  <si>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</si>
  <si>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</si>
  <si>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</si>
  <si>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</si>
  <si>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</si>
  <si>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</si>
  <si>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</si>
  <si>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</si>
  <si>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</si>
  <si>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</si>
  <si>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</si>
  <si>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</si>
  <si>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</si>
  <si>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</si>
  <si>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</si>
  <si>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</si>
  <si>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</si>
  <si>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</si>
  <si>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</si>
  <si>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</si>
  <si>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</si>
  <si>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</si>
  <si>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</si>
  <si>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</si>
  <si>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</si>
  <si>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</si>
  <si>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</si>
  <si>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</si>
  <si>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</si>
  <si>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</si>
  <si>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</si>
  <si>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</si>
  <si>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</si>
  <si>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</si>
  <si>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</si>
  <si>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</si>
  <si>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</si>
  <si>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</si>
  <si>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</si>
  <si>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</si>
  <si>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</si>
  <si>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</si>
  <si>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</si>
  <si>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</si>
  <si>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</si>
  <si>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</si>
  <si>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</si>
  <si>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</si>
  <si>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</si>
  <si>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</si>
  <si>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</si>
  <si>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</si>
  <si>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</si>
  <si>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</si>
  <si>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</si>
  <si>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</si>
  <si>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</si>
  <si>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</si>
  <si>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</si>
  <si>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</si>
  <si>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</si>
  <si>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</si>
  <si>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</si>
  <si>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</si>
  <si>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</si>
  <si>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</si>
  <si>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</si>
  <si>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</si>
  <si>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</si>
  <si>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</si>
  <si>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</si>
  <si>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</si>
  <si>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</si>
  <si>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</si>
  <si>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</si>
  <si>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</si>
  <si>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</si>
  <si>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</si>
  <si>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</si>
  <si>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</si>
  <si>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</si>
  <si>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</si>
  <si>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</si>
  <si>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</si>
  <si>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</si>
  <si>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</si>
  <si>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</si>
  <si>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</si>
  <si>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</si>
  <si>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</si>
  <si>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</si>
  <si>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</si>
  <si>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</si>
  <si>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</si>
  <si>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</si>
  <si>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</si>
  <si>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</si>
  <si>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</si>
  <si>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</si>
  <si>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</si>
  <si>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</si>
  <si>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</si>
  <si>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</si>
  <si>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</si>
  <si>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</si>
  <si>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</si>
  <si>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</si>
  <si>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</si>
  <si>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</si>
  <si>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</si>
  <si>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</si>
  <si>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</si>
  <si>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</si>
  <si>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</si>
  <si>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</si>
  <si>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</si>
  <si>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</si>
  <si>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</si>
  <si>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</si>
  <si>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</si>
  <si>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</si>
  <si>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</si>
  <si>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</si>
  <si>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</si>
  <si>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</si>
  <si>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</si>
  <si>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</si>
  <si>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</si>
  <si>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</si>
  <si>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</si>
  <si>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</si>
  <si>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</si>
  <si>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</si>
  <si>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</si>
  <si>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</si>
  <si>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</si>
  <si>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</si>
  <si>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</si>
  <si>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</si>
  <si>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</si>
  <si>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</si>
  <si>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</si>
  <si>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</si>
  <si>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</si>
  <si>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</si>
  <si>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</si>
  <si>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</si>
  <si>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</si>
  <si>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</si>
  <si>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</si>
  <si>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</si>
  <si>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</si>
  <si>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</si>
  <si>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</si>
  <si>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</si>
  <si>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</si>
  <si>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</si>
  <si>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</si>
  <si>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</si>
  <si>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</si>
  <si>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</si>
  <si>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</si>
  <si>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</si>
  <si>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</si>
  <si>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</si>
  <si>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</si>
  <si>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</si>
  <si>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</si>
  <si>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</si>
  <si>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</si>
  <si>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</si>
  <si>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</si>
  <si>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</si>
  <si>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</si>
  <si>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</si>
  <si>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</si>
  <si>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</si>
  <si>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</si>
  <si>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</si>
  <si>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</si>
  <si>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</si>
  <si>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</si>
  <si>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</si>
  <si>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</si>
  <si>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</si>
  <si>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</si>
  <si>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</si>
  <si>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</si>
  <si>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</si>
  <si>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</si>
  <si>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</si>
  <si>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</si>
  <si>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</si>
  <si>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</si>
  <si>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</si>
  <si>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</si>
  <si>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</si>
  <si>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</si>
  <si>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</si>
  <si>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</si>
  <si>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</si>
  <si>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</si>
  <si>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</si>
  <si>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</si>
  <si>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</si>
  <si>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</si>
  <si>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</si>
  <si>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</si>
  <si>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</si>
  <si>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</si>
  <si>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</si>
  <si>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</si>
  <si>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</si>
  <si>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</si>
  <si>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</si>
  <si>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</si>
  <si>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</si>
  <si>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</si>
  <si>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</si>
  <si>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</si>
  <si>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</si>
  <si>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</si>
  <si>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</si>
  <si>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</si>
  <si>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</si>
  <si>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</si>
  <si>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</si>
  <si>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</si>
  <si>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</si>
  <si>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</si>
  <si>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</si>
  <si>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</si>
  <si>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</si>
  <si>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</si>
  <si>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</si>
  <si>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</si>
  <si>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</si>
  <si>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</si>
  <si>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</si>
  <si>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</si>
  <si>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</si>
  <si>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</si>
  <si>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</si>
  <si>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</si>
  <si>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</si>
  <si>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</si>
  <si>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</si>
  <si>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</si>
  <si>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</si>
  <si>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</si>
  <si>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</si>
  <si>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</si>
  <si>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</si>
  <si>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</si>
  <si>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</si>
  <si>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</si>
  <si>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</si>
  <si>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</si>
  <si>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</si>
  <si>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</si>
  <si>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</si>
  <si>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</si>
  <si>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</si>
  <si>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</si>
  <si>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</si>
  <si>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</si>
  <si>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</si>
  <si>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</si>
  <si>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</si>
  <si>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</si>
  <si>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</si>
  <si>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</si>
  <si>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</si>
  <si>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</si>
  <si>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</si>
  <si>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</si>
  <si>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</si>
  <si>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</si>
  <si>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</si>
  <si>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</si>
  <si>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</si>
  <si>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</si>
  <si>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</si>
  <si>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</si>
  <si>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</si>
  <si>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</si>
  <si>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</si>
  <si>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</si>
  <si>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</si>
  <si>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</si>
  <si>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</si>
  <si>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</si>
  <si>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</si>
  <si>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</si>
  <si>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</si>
  <si>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</si>
  <si>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</si>
  <si>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</si>
  <si>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</si>
  <si>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</si>
  <si>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</si>
  <si>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</si>
  <si>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</si>
  <si>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</si>
  <si>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</si>
  <si>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</si>
  <si>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</si>
  <si>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</si>
  <si>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</si>
  <si>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</si>
  <si>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</si>
  <si>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</si>
  <si>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</si>
  <si>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</si>
  <si>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</si>
  <si>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</si>
  <si>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</si>
  <si>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</si>
  <si>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</si>
  <si>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</si>
  <si>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</si>
  <si>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</si>
  <si>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</si>
  <si>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</si>
  <si>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</si>
  <si>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</si>
  <si>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</si>
  <si>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</si>
  <si>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</si>
  <si>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</si>
  <si>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</si>
  <si>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</si>
  <si>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</si>
  <si>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</si>
  <si>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</si>
  <si>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</si>
  <si>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</si>
  <si>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</si>
  <si>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</si>
  <si>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</si>
  <si>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</si>
  <si>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</si>
  <si>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</si>
  <si>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</si>
  <si>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</si>
  <si>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</si>
  <si>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</si>
  <si>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</si>
  <si>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</si>
  <si>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</si>
  <si>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</si>
  <si>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</si>
  <si>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</si>
  <si>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</si>
  <si>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</si>
  <si>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</si>
  <si>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</si>
  <si>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</si>
  <si>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</si>
  <si>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</si>
  <si>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</si>
  <si>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</si>
  <si>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</si>
  <si>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</si>
  <si>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</si>
  <si>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</si>
  <si>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</si>
  <si>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</si>
  <si>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</si>
  <si>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</si>
  <si>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</si>
  <si>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</si>
  <si>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</si>
  <si>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</si>
  <si>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</si>
  <si>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</si>
  <si>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</si>
  <si>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</si>
  <si>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</si>
  <si>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</si>
  <si>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</si>
  <si>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</si>
  <si>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</si>
  <si>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</si>
  <si>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</si>
  <si>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</si>
  <si>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</si>
  <si>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</si>
  <si>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</si>
  <si>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</si>
  <si>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</si>
  <si>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</si>
  <si>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</si>
  <si>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</si>
  <si>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</si>
  <si>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</si>
  <si>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</si>
  <si>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</si>
  <si>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</si>
  <si>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</si>
  <si>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</si>
  <si>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</si>
  <si>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</si>
  <si>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</si>
  <si>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</si>
  <si>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</si>
  <si>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</si>
  <si>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</si>
  <si>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</si>
  <si>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</si>
  <si>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</si>
  <si>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</si>
  <si>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</si>
  <si>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</si>
  <si>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</si>
  <si>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</si>
  <si>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</si>
  <si>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</si>
  <si>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</si>
  <si>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</si>
  <si>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</si>
  <si>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</si>
  <si>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</si>
  <si>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</si>
  <si>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</si>
  <si>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</si>
  <si>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</si>
  <si>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</si>
  <si>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</si>
  <si>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</si>
  <si>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</si>
  <si>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</si>
  <si>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</si>
  <si>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</si>
  <si>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</si>
  <si>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</si>
  <si>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</si>
  <si>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</si>
  <si>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</si>
  <si>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</si>
  <si>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</si>
  <si>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</si>
  <si>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</si>
  <si>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</si>
  <si>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</si>
  <si>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</si>
  <si>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</si>
  <si>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</si>
  <si>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</si>
  <si>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</si>
  <si>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</si>
  <si>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</si>
  <si>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</si>
  <si>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</si>
  <si>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</si>
  <si>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</si>
  <si>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</si>
  <si>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</si>
  <si>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</si>
  <si>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</si>
  <si>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</si>
  <si>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</si>
  <si>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</si>
  <si>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</si>
  <si>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</si>
  <si>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</si>
  <si>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</si>
  <si>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</si>
  <si>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</si>
  <si>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</si>
  <si>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</si>
  <si>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</si>
  <si>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</si>
  <si>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</si>
  <si>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</si>
  <si>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</si>
  <si>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</si>
  <si>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</si>
  <si>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</si>
  <si>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</si>
  <si>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</si>
  <si>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</si>
  <si>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</si>
  <si>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</si>
  <si>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</si>
  <si>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</si>
  <si>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</si>
  <si>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</si>
  <si>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</si>
  <si>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</si>
  <si>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</si>
  <si>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</si>
  <si>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</si>
  <si>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</si>
  <si>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</si>
  <si>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</si>
  <si>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</si>
  <si>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</si>
  <si>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</si>
  <si>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</si>
  <si>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</si>
  <si>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</si>
  <si>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</si>
  <si>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</si>
  <si>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</si>
  <si>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</si>
  <si>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</si>
  <si>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</si>
  <si>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</si>
  <si>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</si>
  <si>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</si>
  <si>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</si>
  <si>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</si>
  <si>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</si>
  <si>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</si>
  <si>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</si>
  <si>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</si>
  <si>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</si>
  <si>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</si>
  <si>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</si>
  <si>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</si>
  <si>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</si>
  <si>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</si>
  <si>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</si>
  <si>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</si>
  <si>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</si>
  <si>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</si>
  <si>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</si>
  <si>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</si>
  <si>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</si>
  <si>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</si>
  <si>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</si>
  <si>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</si>
  <si>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</si>
  <si>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</si>
  <si>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</si>
  <si>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</si>
  <si>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</si>
  <si>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</si>
  <si>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</si>
  <si>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</si>
  <si>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</si>
  <si>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</si>
  <si>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</si>
  <si>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</si>
  <si>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</si>
  <si>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</si>
  <si>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</si>
  <si>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</si>
  <si>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</si>
  <si>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</si>
  <si>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</si>
  <si>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</si>
  <si>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</si>
  <si>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</si>
  <si>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</si>
  <si>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</si>
  <si>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</si>
  <si>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</si>
  <si>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</si>
  <si>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</si>
  <si>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</si>
  <si>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</si>
  <si>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</si>
  <si>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</si>
  <si>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</si>
  <si>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</si>
  <si>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</si>
  <si>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</si>
  <si>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</si>
  <si>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</si>
  <si>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</si>
  <si>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</si>
  <si>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</si>
  <si>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</si>
  <si>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</si>
  <si>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</si>
  <si>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</si>
  <si>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</si>
  <si>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</si>
  <si>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</si>
  <si>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</si>
  <si>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</si>
  <si>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</si>
  <si>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</si>
  <si>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</si>
  <si>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</si>
  <si>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</si>
  <si>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</si>
  <si>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</si>
  <si>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</si>
  <si>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</si>
  <si>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</si>
  <si>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</si>
  <si>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</si>
  <si>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</si>
  <si>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</si>
  <si>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</si>
  <si>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</si>
  <si>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</si>
  <si>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</si>
  <si>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</si>
  <si>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</si>
  <si>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</si>
  <si>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</si>
  <si>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</si>
  <si>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</si>
  <si>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</si>
  <si>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</si>
  <si>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</si>
  <si>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</si>
  <si>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</si>
  <si>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</si>
  <si>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</si>
  <si>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</si>
  <si>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</si>
  <si>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</si>
  <si>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</si>
  <si>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</si>
  <si>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</si>
  <si>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</si>
  <si>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</si>
  <si>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</si>
  <si>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</si>
  <si>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</si>
  <si>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</si>
  <si>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</si>
  <si>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</si>
  <si>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</si>
  <si>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</si>
  <si>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</si>
  <si>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</si>
  <si>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</si>
  <si>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</si>
  <si>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</si>
  <si>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</si>
  <si>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</si>
  <si>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</si>
  <si>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</si>
  <si>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</si>
  <si>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</si>
  <si>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</si>
  <si>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</si>
  <si>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</si>
  <si>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</si>
  <si>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</si>
  <si>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</si>
  <si>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</si>
  <si>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</si>
  <si>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</si>
  <si>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</si>
  <si>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</si>
  <si>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</si>
  <si>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</si>
  <si>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</si>
  <si>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</si>
  <si>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</si>
  <si>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</si>
  <si>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</si>
  <si>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</si>
  <si>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</si>
  <si>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</si>
  <si>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</si>
  <si>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</si>
  <si>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</si>
  <si>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</si>
  <si>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</si>
  <si>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</si>
  <si>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</si>
  <si>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</si>
  <si>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</si>
  <si>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</si>
  <si>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</si>
  <si>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</si>
  <si>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</si>
  <si>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</si>
  <si>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</si>
  <si>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</si>
  <si>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</si>
  <si>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</si>
  <si>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</si>
  <si>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</si>
  <si>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</si>
  <si>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</si>
  <si>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</si>
  <si>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</si>
  <si>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</si>
  <si>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</si>
  <si>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</si>
  <si>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</si>
  <si>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</si>
  <si>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</si>
  <si>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</si>
  <si>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</si>
  <si>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</si>
  <si>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</si>
  <si>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</si>
  <si>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</si>
  <si>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</si>
  <si>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</si>
  <si>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</si>
  <si>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</si>
  <si>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</si>
  <si>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</si>
  <si>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</si>
  <si>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</si>
  <si>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</si>
  <si>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</si>
  <si>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</si>
  <si>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</si>
  <si>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</si>
  <si>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</si>
  <si>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</si>
  <si>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</si>
  <si>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</si>
  <si>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</si>
  <si>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</si>
  <si>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</si>
  <si>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</si>
  <si>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</si>
  <si>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</si>
  <si>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</si>
  <si>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</si>
  <si>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</si>
  <si>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</si>
  <si>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</si>
  <si>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</si>
  <si>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</si>
  <si>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</si>
  <si>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</si>
  <si>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</si>
  <si>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</si>
  <si>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</si>
  <si>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</si>
  <si>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</si>
  <si>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</si>
  <si>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</si>
  <si>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</si>
  <si>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</si>
  <si>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</si>
  <si>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</si>
  <si>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</si>
  <si>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</si>
  <si>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</si>
  <si>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</si>
  <si>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</si>
  <si>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</si>
  <si>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</si>
  <si>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</si>
  <si>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</si>
  <si>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</si>
  <si>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</si>
  <si>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</si>
  <si>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</si>
  <si>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</si>
  <si>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</si>
  <si>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</si>
  <si>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</si>
  <si>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</si>
  <si>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</si>
  <si>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</si>
  <si>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</si>
  <si>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</si>
  <si>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</si>
  <si>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</si>
  <si>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</si>
  <si>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</si>
  <si>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</si>
  <si>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</si>
  <si>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</si>
  <si>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</si>
  <si>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</si>
  <si>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</si>
  <si>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</si>
  <si>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</si>
  <si>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</si>
  <si>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</si>
  <si>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</si>
  <si>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</si>
  <si>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</si>
  <si>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</si>
  <si>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</si>
  <si>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</si>
  <si>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</si>
  <si>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</si>
  <si>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</si>
  <si>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</si>
  <si>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</si>
  <si>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</si>
  <si>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</si>
  <si>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</si>
  <si>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</si>
  <si>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</si>
  <si>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</si>
  <si>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</si>
  <si>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</si>
  <si>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</si>
  <si>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</si>
  <si>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</si>
  <si>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</si>
  <si>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</si>
  <si>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</si>
  <si>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</si>
  <si>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</si>
  <si>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</si>
  <si>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</si>
  <si>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</si>
  <si>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</si>
  <si>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</si>
  <si>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</si>
  <si>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</si>
  <si>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</si>
  <si>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</si>
  <si>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</si>
  <si>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</si>
  <si>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</si>
  <si>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</si>
  <si>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</si>
  <si>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</si>
  <si>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</si>
  <si>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</si>
  <si>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</si>
  <si>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</si>
  <si>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</si>
  <si>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</si>
  <si>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</si>
  <si>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</si>
  <si>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</si>
  <si>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</si>
  <si>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</si>
  <si>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</si>
  <si>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</si>
  <si>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</si>
  <si>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</si>
  <si>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</si>
  <si>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</si>
  <si>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</si>
  <si>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</si>
  <si>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</si>
  <si>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</si>
  <si>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</si>
  <si>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</si>
  <si>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</si>
  <si>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</si>
  <si>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</si>
  <si>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</si>
  <si>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</si>
  <si>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</si>
  <si>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</si>
  <si>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</si>
  <si>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</si>
  <si>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</si>
  <si>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</si>
  <si>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</si>
  <si>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</si>
  <si>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</si>
  <si>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</si>
  <si>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</si>
  <si>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</si>
  <si>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</si>
  <si>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</si>
  <si>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</si>
  <si>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</si>
  <si>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</si>
  <si>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</si>
  <si>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</si>
  <si>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</si>
  <si>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</si>
  <si>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</si>
  <si>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</si>
  <si>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</si>
  <si>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</si>
  <si>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</si>
  <si>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</si>
  <si>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</si>
  <si>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</si>
  <si>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</si>
  <si>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</si>
  <si>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</si>
  <si>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</si>
  <si>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</si>
  <si>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</si>
  <si>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</si>
  <si>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</si>
  <si>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</si>
  <si>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</si>
  <si>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</si>
  <si>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</si>
  <si>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</si>
  <si>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</si>
  <si>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</si>
  <si>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</si>
  <si>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</si>
  <si>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</si>
  <si>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</si>
  <si>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</si>
  <si>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</si>
  <si>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</si>
  <si>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</si>
  <si>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</si>
  <si>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</si>
  <si>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</si>
  <si>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</si>
  <si>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</si>
  <si>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</si>
  <si>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</si>
  <si>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</si>
  <si>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</si>
  <si>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</si>
  <si>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</si>
  <si>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</si>
  <si>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</si>
  <si>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</si>
  <si>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</si>
  <si>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</si>
  <si>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</si>
  <si>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</si>
  <si>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</si>
  <si>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</si>
  <si>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</si>
  <si>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</si>
  <si>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</si>
  <si>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</si>
  <si>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</si>
  <si>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</si>
  <si>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</si>
  <si>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</si>
  <si>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</si>
  <si>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</si>
  <si>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</si>
  <si>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</si>
  <si>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</si>
  <si>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</si>
  <si>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</si>
  <si>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</si>
  <si>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</si>
  <si>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</si>
  <si>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</si>
  <si>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</si>
  <si>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</si>
  <si>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</si>
  <si>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</si>
  <si>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</si>
  <si>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</si>
  <si>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</si>
  <si>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</si>
  <si>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</si>
  <si>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</si>
  <si>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</si>
  <si>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</si>
  <si>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</si>
  <si>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</si>
  <si>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</si>
  <si>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</si>
  <si>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</si>
  <si>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</si>
  <si>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</si>
  <si>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</si>
  <si>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</si>
  <si>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</si>
  <si>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</si>
  <si>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</si>
  <si>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</si>
  <si>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</si>
  <si>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</si>
  <si>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</si>
  <si>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</si>
  <si>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</si>
  <si>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</si>
  <si>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</si>
  <si>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</si>
  <si>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</si>
  <si>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</si>
  <si>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</si>
  <si>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</si>
  <si>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</si>
  <si>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</si>
  <si>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</si>
  <si>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</si>
  <si>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</si>
  <si>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</si>
  <si>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</si>
  <si>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</si>
  <si>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</si>
  <si>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</si>
  <si>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</si>
  <si>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</si>
  <si>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</si>
  <si>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</si>
  <si>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</si>
  <si>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</si>
  <si>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</si>
  <si>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</si>
  <si>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</si>
  <si>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</si>
  <si>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</si>
  <si>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</si>
  <si>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</si>
  <si>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</si>
  <si>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</si>
  <si>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</si>
  <si>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</si>
  <si>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</si>
  <si>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</si>
  <si>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</si>
  <si>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</si>
  <si>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</si>
  <si>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</si>
  <si>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</si>
  <si>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</si>
  <si>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</si>
  <si>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</si>
  <si>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</si>
  <si>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</si>
  <si>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</si>
  <si>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</si>
  <si>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</si>
  <si>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</si>
  <si>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</si>
  <si>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</si>
  <si>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</si>
  <si>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</si>
  <si>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</si>
  <si>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</si>
  <si>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</si>
  <si>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</si>
  <si>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</si>
  <si>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</si>
  <si>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</si>
  <si>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</si>
  <si>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</si>
  <si>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</si>
  <si>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</si>
  <si>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</si>
  <si>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</si>
  <si>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</si>
  <si>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</si>
  <si>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</si>
  <si>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</si>
  <si>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</si>
  <si>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</si>
  <si>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</si>
  <si>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</si>
  <si>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</si>
  <si>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</si>
  <si>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</si>
  <si>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</si>
  <si>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</si>
  <si>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</si>
  <si>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</si>
  <si>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</si>
  <si>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</si>
  <si>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</si>
  <si>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</si>
  <si>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</si>
  <si>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</si>
  <si>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</si>
  <si>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</si>
  <si>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</si>
  <si>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</si>
  <si>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</si>
  <si>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</si>
  <si>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</si>
  <si>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</si>
  <si>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</si>
  <si>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</si>
  <si>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</si>
  <si>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</si>
  <si>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</si>
  <si>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</si>
  <si>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</si>
  <si>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</si>
  <si>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</si>
  <si>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</si>
  <si>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</si>
  <si>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</si>
  <si>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</si>
  <si>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</si>
  <si>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</si>
  <si>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</si>
  <si>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</si>
  <si>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</si>
  <si>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</si>
  <si>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</si>
  <si>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</si>
  <si>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</si>
  <si>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</si>
  <si>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</si>
  <si>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</si>
  <si>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</si>
  <si>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</si>
  <si>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</si>
  <si>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</si>
  <si>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</si>
  <si>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</si>
  <si>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</si>
  <si>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</si>
  <si>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</si>
  <si>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</si>
  <si>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</si>
  <si>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</si>
  <si>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</si>
  <si>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</si>
  <si>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</si>
  <si>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</si>
  <si>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</si>
  <si>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</si>
  <si>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</si>
  <si>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</si>
  <si>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</si>
  <si>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</si>
  <si>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</si>
  <si>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</si>
  <si>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</si>
  <si>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</si>
  <si>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</si>
  <si>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</si>
  <si>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</si>
  <si>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</si>
  <si>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</si>
  <si>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</si>
  <si>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</si>
  <si>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</si>
  <si>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</si>
  <si>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</si>
  <si>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</si>
  <si>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</si>
  <si>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</si>
  <si>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</si>
  <si>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</si>
  <si>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</si>
  <si>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</si>
  <si>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</si>
  <si>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</si>
  <si>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</si>
  <si>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</si>
  <si>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</si>
  <si>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</si>
  <si>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</si>
  <si>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</si>
  <si>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</si>
  <si>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</si>
  <si>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</si>
  <si>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</si>
  <si>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</si>
  <si>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</si>
  <si>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</si>
  <si>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</si>
  <si>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</si>
  <si>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</si>
  <si>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</si>
  <si>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</si>
  <si>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</si>
  <si>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</si>
  <si>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</si>
  <si>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</si>
  <si>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</si>
  <si>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</si>
  <si>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</si>
  <si>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</si>
  <si>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</si>
  <si>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</si>
  <si>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</si>
  <si>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</si>
  <si>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</si>
  <si>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</si>
  <si>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</si>
  <si>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</si>
  <si>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</si>
  <si>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</si>
  <si>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</si>
  <si>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</si>
  <si>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</si>
  <si>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</si>
  <si>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</si>
  <si>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</si>
  <si>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</si>
  <si>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</si>
  <si>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</si>
  <si>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</si>
  <si>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</si>
  <si>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</si>
  <si>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</si>
  <si>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</si>
  <si>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</si>
  <si>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</si>
  <si>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</si>
  <si>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</si>
  <si>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</si>
  <si>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</si>
  <si>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</si>
  <si>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</si>
  <si>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</si>
  <si>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</si>
  <si>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</si>
  <si>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</si>
  <si>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</si>
  <si>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</si>
  <si>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</si>
  <si>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</si>
  <si>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</si>
  <si>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</si>
  <si>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</si>
  <si>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</si>
  <si>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</si>
  <si>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</si>
  <si>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</si>
  <si>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</si>
  <si>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</si>
  <si>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</si>
  <si>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</si>
  <si>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</si>
  <si>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</si>
  <si>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</si>
  <si>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</si>
  <si>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</si>
  <si>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</si>
  <si>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</si>
  <si>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</si>
  <si>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</si>
  <si>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</si>
  <si>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</si>
  <si>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</si>
  <si>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</si>
  <si>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</si>
  <si>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</si>
  <si>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</si>
  <si>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</si>
  <si>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</si>
  <si>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</si>
  <si>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</si>
  <si>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</si>
  <si>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</si>
  <si>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</si>
  <si>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</si>
  <si>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</si>
  <si>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</si>
  <si>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</si>
  <si>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</si>
  <si>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</si>
  <si>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</si>
  <si>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</si>
  <si>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</si>
  <si>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</si>
  <si>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</si>
  <si>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</si>
  <si>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</si>
  <si>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</si>
  <si>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</si>
  <si>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</si>
  <si>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</si>
  <si>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</si>
  <si>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</si>
  <si>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</si>
  <si>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</si>
  <si>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</si>
  <si>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</si>
  <si>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</si>
  <si>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</si>
  <si>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</si>
  <si>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</si>
  <si>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</si>
  <si>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</si>
  <si>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</si>
  <si>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</si>
  <si>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</si>
  <si>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</si>
  <si>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</si>
  <si>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</si>
  <si>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</si>
  <si>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</si>
  <si>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</si>
  <si>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</si>
  <si>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</si>
  <si>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</si>
  <si>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</si>
  <si>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</si>
  <si>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</si>
  <si>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</si>
  <si>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</si>
  <si>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</si>
  <si>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</si>
  <si>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</si>
  <si>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</si>
  <si>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</si>
  <si>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</si>
  <si>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</si>
  <si>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</si>
  <si>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</si>
  <si>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</si>
  <si>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</si>
  <si>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</si>
  <si>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</si>
  <si>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</si>
  <si>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</si>
  <si>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</si>
  <si>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</si>
  <si>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</si>
  <si>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</si>
  <si>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</si>
  <si>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</si>
  <si>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</si>
  <si>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</si>
  <si>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</si>
  <si>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</si>
  <si>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</si>
  <si>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</si>
  <si>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</si>
  <si>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</si>
  <si>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</si>
  <si>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</si>
  <si>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</si>
  <si>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</si>
  <si>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</si>
  <si>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</si>
  <si>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</si>
  <si>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</si>
  <si>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</si>
  <si>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</si>
  <si>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</si>
  <si>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</si>
  <si>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</si>
  <si>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</si>
  <si>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</si>
  <si>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</si>
  <si>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</si>
  <si>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</si>
  <si>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</si>
  <si>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</si>
  <si>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</si>
  <si>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</si>
  <si>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</si>
  <si>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</si>
  <si>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</si>
  <si>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</si>
  <si>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</si>
  <si>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</si>
  <si>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</si>
  <si>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</si>
  <si>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</si>
  <si>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</si>
  <si>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</si>
  <si>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</si>
  <si>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</si>
  <si>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</si>
  <si>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</si>
  <si>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</si>
  <si>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</si>
  <si>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</si>
  <si>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</si>
  <si>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</si>
  <si>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</si>
  <si>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</si>
  <si>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</si>
  <si>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</si>
  <si>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</si>
  <si>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</si>
  <si>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</si>
  <si>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</si>
  <si>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</si>
  <si>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</si>
  <si>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</si>
  <si>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</si>
  <si>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</si>
  <si>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</si>
  <si>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</si>
  <si>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</si>
  <si>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</si>
  <si>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</si>
  <si>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</si>
  <si>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</si>
  <si>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</si>
  <si>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</si>
  <si>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</si>
  <si>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</si>
  <si>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</si>
  <si>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</si>
  <si>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</si>
  <si>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</si>
  <si>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</si>
  <si>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</si>
  <si>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</si>
  <si>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</si>
  <si>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</si>
  <si>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</si>
  <si>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</si>
  <si>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</si>
  <si>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</si>
  <si>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</si>
  <si>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</si>
  <si>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</si>
  <si>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</si>
  <si>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</si>
  <si>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</si>
  <si>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</si>
  <si>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</si>
  <si>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</si>
  <si>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</si>
  <si>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</si>
  <si>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</si>
  <si>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</si>
  <si>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</si>
  <si>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</si>
  <si>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</si>
  <si>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</si>
  <si>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</si>
  <si>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</si>
  <si>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</si>
  <si>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</si>
  <si>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</si>
  <si>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</si>
  <si>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</si>
  <si>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</si>
  <si>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</si>
  <si>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</si>
  <si>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</si>
  <si>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</si>
  <si>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</si>
  <si>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</si>
  <si>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</si>
  <si>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</si>
  <si>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</si>
  <si>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</si>
  <si>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</si>
  <si>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</si>
  <si>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</si>
  <si>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</si>
  <si>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</si>
  <si>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</si>
  <si>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</si>
  <si>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</si>
  <si>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</si>
  <si>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</si>
  <si>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</si>
  <si>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</si>
  <si>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</si>
  <si>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</si>
  <si>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</si>
  <si>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</si>
  <si>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</si>
  <si>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</si>
  <si>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</si>
  <si>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</si>
  <si>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</si>
  <si>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</si>
  <si>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</si>
  <si>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</si>
  <si>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</si>
  <si>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</si>
  <si>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</si>
  <si>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</si>
  <si>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</si>
  <si>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</si>
  <si>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</si>
  <si>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</si>
  <si>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</si>
  <si>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</si>
  <si>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</si>
  <si>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</si>
  <si>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</si>
  <si>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</si>
  <si>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</si>
  <si>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</si>
  <si>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</si>
  <si>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</si>
  <si>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</si>
  <si>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</si>
  <si>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</si>
  <si>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</si>
  <si>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</si>
  <si>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</si>
  <si>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</si>
  <si>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</si>
  <si>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</si>
  <si>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</si>
  <si>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</si>
  <si>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</si>
  <si>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</si>
  <si>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</si>
  <si>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</si>
  <si>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</si>
  <si>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</si>
  <si>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</si>
  <si>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</si>
  <si>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</si>
  <si>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</si>
  <si>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</si>
  <si>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</si>
  <si>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</si>
  <si>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</si>
  <si>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</si>
  <si>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</si>
  <si>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</si>
  <si>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</si>
  <si>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</si>
  <si>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</si>
  <si>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</si>
  <si>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</si>
  <si>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</si>
  <si>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</si>
  <si>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</si>
  <si>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</si>
  <si>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</si>
  <si>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</si>
  <si>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</si>
  <si>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</si>
  <si>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</si>
  <si>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</si>
  <si>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</si>
  <si>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</si>
  <si>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</si>
  <si>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</si>
  <si>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</si>
  <si>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</si>
  <si>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</si>
  <si>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</si>
  <si>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</si>
  <si>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</si>
  <si>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</si>
  <si>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</si>
  <si>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</si>
  <si>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</si>
  <si>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</si>
  <si>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</si>
  <si>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</si>
  <si>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</si>
  <si>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</si>
  <si>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</si>
  <si>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</si>
  <si>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</si>
  <si>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</si>
  <si>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</si>
  <si>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</si>
  <si>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</si>
  <si>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</si>
  <si>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</si>
  <si>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</si>
  <si>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</si>
  <si>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</si>
  <si>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</si>
  <si>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</si>
  <si>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</si>
  <si>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</si>
  <si>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</si>
  <si>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</si>
  <si>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</si>
  <si>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</si>
  <si>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</si>
  <si>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</si>
  <si>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</si>
  <si>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</si>
  <si>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</si>
  <si>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</si>
  <si>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</si>
  <si>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</si>
  <si>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</si>
  <si>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</si>
  <si>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</si>
  <si>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</si>
  <si>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</si>
  <si>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</si>
  <si>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</si>
  <si>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</si>
  <si>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</si>
  <si>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</si>
  <si>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</si>
  <si>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</si>
  <si>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</si>
  <si>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</si>
  <si>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</si>
  <si>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</si>
  <si>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</si>
  <si>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</si>
  <si>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</si>
  <si>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</si>
  <si>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</si>
  <si>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</si>
  <si>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</si>
  <si>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</si>
  <si>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</si>
  <si>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</si>
  <si>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</si>
  <si>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</si>
  <si>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</si>
  <si>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</si>
  <si>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</si>
  <si>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</si>
  <si>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</si>
  <si>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</si>
  <si>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</si>
  <si>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</si>
  <si>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</si>
  <si>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</si>
  <si>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</si>
  <si>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</si>
  <si>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</si>
  <si>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</si>
  <si>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</si>
  <si>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</si>
  <si>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</si>
  <si>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</si>
  <si>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</si>
  <si>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</si>
  <si>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</si>
  <si>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</si>
  <si>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</si>
  <si>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</si>
  <si>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</si>
  <si>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</si>
  <si>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</si>
  <si>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</si>
  <si>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</si>
  <si>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</si>
  <si>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</si>
  <si>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</si>
  <si>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</si>
  <si>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</si>
  <si>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</si>
  <si>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</si>
  <si>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</si>
  <si>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</si>
  <si>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</si>
  <si>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</si>
  <si>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</si>
  <si>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</si>
  <si>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</si>
  <si>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</si>
  <si>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</si>
  <si>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</si>
  <si>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</si>
  <si>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</si>
  <si>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</si>
  <si>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</si>
  <si>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</si>
  <si>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</si>
  <si>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</si>
  <si>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</si>
  <si>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</si>
  <si>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</si>
  <si>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</si>
  <si>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</si>
  <si>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</si>
  <si>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</si>
  <si>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</si>
  <si>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</si>
  <si>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</si>
  <si>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</si>
  <si>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</si>
  <si>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</si>
  <si>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</si>
  <si>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</si>
  <si>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</si>
  <si>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</si>
  <si>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</si>
  <si>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</si>
  <si>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</si>
  <si>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</si>
  <si>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</si>
  <si>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</si>
  <si>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</si>
  <si>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</si>
  <si>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</si>
  <si>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</si>
  <si>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</si>
  <si>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</si>
  <si>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</si>
  <si>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</si>
  <si>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</si>
  <si>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</si>
  <si>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</si>
  <si>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</si>
  <si>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</si>
  <si>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</si>
  <si>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</si>
  <si>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</si>
  <si>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</si>
  <si>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</si>
  <si>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</si>
  <si>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</si>
  <si>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</si>
  <si>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</si>
  <si>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</si>
  <si>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</si>
  <si>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</si>
  <si>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</si>
  <si>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</si>
  <si>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</si>
  <si>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</si>
  <si>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</si>
  <si>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</si>
  <si>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</si>
  <si>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</si>
  <si>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</si>
  <si>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</si>
  <si>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</si>
  <si>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</si>
  <si>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</si>
  <si>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</si>
  <si>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</si>
  <si>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</si>
  <si>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</si>
  <si>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</si>
  <si>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</si>
  <si>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</si>
  <si>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</si>
  <si>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</si>
  <si>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</si>
  <si>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</si>
  <si>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</si>
  <si>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</si>
  <si>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</si>
  <si>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</si>
  <si>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</si>
  <si>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</si>
  <si>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</si>
  <si>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</si>
  <si>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</si>
  <si>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</si>
  <si>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</si>
  <si>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</si>
  <si>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</si>
  <si>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</si>
  <si>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</si>
  <si>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</si>
  <si>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</si>
  <si>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</si>
  <si>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</si>
  <si>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</si>
  <si>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</si>
  <si>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</si>
  <si>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</si>
  <si>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</si>
  <si>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</si>
  <si>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</si>
  <si>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</si>
  <si>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</si>
  <si>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</si>
  <si>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</si>
  <si>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</si>
  <si>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</si>
  <si>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</si>
  <si>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</si>
  <si>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</si>
  <si>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</si>
  <si>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</si>
  <si>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</si>
  <si>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</si>
  <si>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</si>
  <si>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</si>
  <si>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</si>
  <si>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</si>
  <si>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</si>
  <si>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</si>
  <si>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</si>
  <si>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</si>
  <si>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</si>
  <si>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</si>
  <si>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</si>
  <si>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</si>
  <si>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</si>
  <si>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</si>
  <si>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</si>
  <si>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</si>
  <si>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</si>
  <si>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</si>
  <si>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</si>
  <si>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</si>
  <si>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</si>
  <si>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</si>
  <si>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</si>
  <si>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</si>
  <si>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</si>
  <si>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</si>
  <si>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</si>
  <si>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</si>
  <si>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</si>
  <si>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</si>
  <si>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</si>
  <si>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</si>
  <si>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</si>
  <si>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</si>
  <si>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</si>
  <si>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</si>
  <si>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</si>
  <si>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</si>
  <si>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</si>
  <si>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</si>
  <si>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</si>
  <si>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</si>
  <si>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</si>
  <si>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</si>
  <si>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</si>
  <si>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</si>
  <si>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</si>
  <si>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</si>
  <si>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</si>
  <si>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</si>
  <si>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</si>
  <si>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</si>
  <si>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</si>
  <si>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</si>
  <si>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</si>
  <si>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</si>
  <si>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</si>
  <si>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</si>
  <si>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</si>
  <si>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</si>
  <si>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</si>
  <si>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</si>
  <si>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</si>
  <si>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</si>
  <si>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</si>
  <si>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</si>
  <si>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</si>
  <si>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</si>
  <si>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</si>
  <si>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</si>
  <si>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</si>
  <si>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</si>
  <si>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</si>
  <si>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</si>
  <si>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</si>
  <si>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</si>
  <si>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</si>
  <si>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</si>
  <si>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</si>
  <si>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</si>
  <si>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</si>
  <si>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</si>
  <si>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</si>
  <si>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</si>
  <si>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</si>
  <si>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</si>
  <si>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</si>
  <si>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</si>
  <si>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</si>
  <si>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</si>
  <si>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</si>
  <si>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</si>
  <si>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</si>
  <si>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</si>
  <si>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</si>
  <si>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</si>
  <si>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</si>
  <si>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</si>
  <si>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</si>
  <si>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</si>
  <si>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</si>
  <si>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</si>
  <si>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</si>
  <si>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</si>
  <si>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</si>
  <si>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</si>
  <si>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</si>
  <si>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</si>
  <si>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</si>
  <si>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</si>
  <si>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</si>
  <si>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</si>
  <si>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</si>
  <si>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</si>
  <si>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</si>
  <si>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</si>
  <si>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</si>
  <si>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</si>
  <si>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</si>
  <si>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</si>
  <si>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</si>
  <si>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</si>
  <si>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</si>
  <si>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</si>
  <si>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</si>
  <si>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</si>
  <si>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</si>
  <si>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</si>
  <si>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</si>
  <si>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</si>
  <si>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</si>
  <si>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</si>
  <si>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</si>
  <si>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</si>
  <si>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</si>
  <si>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</si>
  <si>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</si>
  <si>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</si>
  <si>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</si>
  <si>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</si>
  <si>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</si>
  <si>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</si>
  <si>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</si>
  <si>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</si>
  <si>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</si>
  <si>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</si>
  <si>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</si>
  <si>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</si>
  <si>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</si>
  <si>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</si>
  <si>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</si>
  <si>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</si>
  <si>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</si>
  <si>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</si>
  <si>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</si>
  <si>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</si>
  <si>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</si>
  <si>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</si>
  <si>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</si>
  <si>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</si>
  <si>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</si>
  <si>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</si>
  <si>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</si>
  <si>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</si>
  <si>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</si>
  <si>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</si>
  <si>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</si>
  <si>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</si>
  <si>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</si>
  <si>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</si>
  <si>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</si>
  <si>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</si>
  <si>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</si>
  <si>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</si>
  <si>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</si>
  <si>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</si>
  <si>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</si>
  <si>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</si>
  <si>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</si>
  <si>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</si>
  <si>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</si>
  <si>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</si>
  <si>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</si>
  <si>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</si>
  <si>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</si>
  <si>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</si>
  <si>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</si>
  <si>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</si>
  <si>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</si>
  <si>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</si>
  <si>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</si>
  <si>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</si>
  <si>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</si>
  <si>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</si>
  <si>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</si>
  <si>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</si>
  <si>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</si>
  <si>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</si>
  <si>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</si>
  <si>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</si>
  <si>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</si>
  <si>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</si>
  <si>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</si>
  <si>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</si>
  <si>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</si>
  <si>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</si>
  <si>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</si>
  <si>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</si>
  <si>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</si>
  <si>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</si>
  <si>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</si>
  <si>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</si>
  <si>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</si>
  <si>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</si>
  <si>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</si>
  <si>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</si>
  <si>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</si>
  <si>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</si>
  <si>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</si>
  <si>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</si>
  <si>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</si>
  <si>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</si>
  <si>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</si>
  <si>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</si>
  <si>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</si>
  <si>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</si>
  <si>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</si>
  <si>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</si>
  <si>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</si>
  <si>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</si>
  <si>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</si>
  <si>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</si>
  <si>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</si>
  <si>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</si>
  <si>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</si>
  <si>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</si>
  <si>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</si>
  <si>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</si>
  <si>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</si>
  <si>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</si>
  <si>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</si>
  <si>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</si>
  <si>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</si>
  <si>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</si>
  <si>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</si>
  <si>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</si>
  <si>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</si>
  <si>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</si>
  <si>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</si>
  <si>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</si>
  <si>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</si>
  <si>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</si>
  <si>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</si>
  <si>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</si>
  <si>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</si>
  <si>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</si>
  <si>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</si>
  <si>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</si>
  <si>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</si>
  <si>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</si>
  <si>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</si>
  <si>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</si>
  <si>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</si>
  <si>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</si>
  <si>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</si>
  <si>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</si>
  <si>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</si>
  <si>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</si>
  <si>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</si>
  <si>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</si>
  <si>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</si>
  <si>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</si>
  <si>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</si>
  <si>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</si>
  <si>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</si>
  <si>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</si>
  <si>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</si>
  <si>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</si>
  <si>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</si>
  <si>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</si>
  <si>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</si>
  <si>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</si>
  <si>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</si>
  <si>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</si>
  <si>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</si>
  <si>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</si>
  <si>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</si>
  <si>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</si>
  <si>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</si>
  <si>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</si>
  <si>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</si>
  <si>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</si>
  <si>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</si>
  <si>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</si>
  <si>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</si>
  <si>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</si>
  <si>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</si>
  <si>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</si>
  <si>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</si>
  <si>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</si>
  <si>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</si>
  <si>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</si>
  <si>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</si>
  <si>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</si>
  <si>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</si>
  <si>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</si>
  <si>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</si>
  <si>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</si>
  <si>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</si>
  <si>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</si>
  <si>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</si>
  <si>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</si>
  <si>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</si>
  <si>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</si>
  <si>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</si>
  <si>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</si>
  <si>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</si>
  <si>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</si>
  <si>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</si>
  <si>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</si>
  <si>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</si>
  <si>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</si>
  <si>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</si>
  <si>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</si>
  <si>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</si>
  <si>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</si>
  <si>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</si>
  <si>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</si>
  <si>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</si>
  <si>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</si>
  <si>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</si>
  <si>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</si>
  <si>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</si>
  <si>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</si>
  <si>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</si>
  <si>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</si>
  <si>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</si>
  <si>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</si>
  <si>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</si>
  <si>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</si>
  <si>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</si>
  <si>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</si>
  <si>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</si>
  <si>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</si>
  <si>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</si>
  <si>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</si>
  <si>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</si>
  <si>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</si>
  <si>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</si>
  <si>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</si>
  <si>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</si>
  <si>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</si>
  <si>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</si>
  <si>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</si>
  <si>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</si>
  <si>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</si>
  <si>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</si>
  <si>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</si>
  <si>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</si>
  <si>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</si>
  <si>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</si>
  <si>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</si>
  <si>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</si>
  <si>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</si>
  <si>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</si>
  <si>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</si>
  <si>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</si>
  <si>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</si>
  <si>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</si>
  <si>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</si>
  <si>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</si>
  <si>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</si>
  <si>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</si>
  <si>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</si>
  <si>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</si>
  <si>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</si>
  <si>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</si>
  <si>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</si>
  <si>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</si>
  <si>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</si>
  <si>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</si>
  <si>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</si>
  <si>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</si>
  <si>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</si>
  <si>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</si>
  <si>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</si>
  <si>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</si>
  <si>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</si>
  <si>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</si>
  <si>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</si>
  <si>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</si>
  <si>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</si>
  <si>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</si>
  <si>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</si>
  <si>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</si>
  <si>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</si>
  <si>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</si>
  <si>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</si>
  <si>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</si>
  <si>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</si>
  <si>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</si>
  <si>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</si>
  <si>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</si>
  <si>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</si>
  <si>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</si>
  <si>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</si>
  <si>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</si>
  <si>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</si>
  <si>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</si>
  <si>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</si>
  <si>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</si>
  <si>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</si>
  <si>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</si>
  <si>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</si>
  <si>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</si>
  <si>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</si>
  <si>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</si>
  <si>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</si>
  <si>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</si>
  <si>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</si>
  <si>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</si>
  <si>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</si>
  <si>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</si>
  <si>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</si>
  <si>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</si>
  <si>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</si>
  <si>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</si>
  <si>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</si>
  <si>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</si>
  <si>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</si>
  <si>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</si>
  <si>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</si>
  <si>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</si>
  <si>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</si>
  <si>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</si>
  <si>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</si>
  <si>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</si>
  <si>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</si>
  <si>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</si>
  <si>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</si>
  <si>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</si>
  <si>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</si>
  <si>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</si>
  <si>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</si>
  <si>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</si>
  <si>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</si>
  <si>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</si>
  <si>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</si>
  <si>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</si>
  <si>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</si>
  <si>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</si>
  <si>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</si>
  <si>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</si>
  <si>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</si>
  <si>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</si>
  <si>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</si>
  <si>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</si>
  <si>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</si>
  <si>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</si>
  <si>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</si>
  <si>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</si>
  <si>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</si>
  <si>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</si>
  <si>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</si>
  <si>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</si>
  <si>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</si>
  <si>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</si>
  <si>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</si>
  <si>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</si>
  <si>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</si>
  <si>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</si>
  <si>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</si>
  <si>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</si>
  <si>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</si>
  <si>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</si>
  <si>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</si>
  <si>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</si>
  <si>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</si>
  <si>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</si>
  <si>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</si>
  <si>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</si>
  <si>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</si>
  <si>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</si>
  <si>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</si>
  <si>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</si>
  <si>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</si>
  <si>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</si>
  <si>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</si>
  <si>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</si>
  <si>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</si>
  <si>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</si>
  <si>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</si>
  <si>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</si>
  <si>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</si>
  <si>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</si>
  <si>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</si>
  <si>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</si>
  <si>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</si>
  <si>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</si>
  <si>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</si>
  <si>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</si>
  <si>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</si>
  <si>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</si>
  <si>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</si>
  <si>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</si>
  <si>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</si>
  <si>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</si>
  <si>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</si>
  <si>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</si>
  <si>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</si>
  <si>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</si>
  <si>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</si>
  <si>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</si>
  <si>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</si>
  <si>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</si>
  <si>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</si>
  <si>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</si>
  <si>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</si>
  <si>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</si>
  <si>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</si>
  <si>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</si>
  <si>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</si>
  <si>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</si>
  <si>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</si>
  <si>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</si>
  <si>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</si>
  <si>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</si>
  <si>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</si>
  <si>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</si>
  <si>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</si>
  <si>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</si>
  <si>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</si>
  <si>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</si>
  <si>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</si>
  <si>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</si>
  <si>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</si>
  <si>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</si>
  <si>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</si>
  <si>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</si>
  <si>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</si>
  <si>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</si>
  <si>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</si>
  <si>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</si>
  <si>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</si>
  <si>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</si>
  <si>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</si>
  <si>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</si>
  <si>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</si>
  <si>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</si>
  <si>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</si>
  <si>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</si>
  <si>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</si>
  <si>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</si>
  <si>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</si>
  <si>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</si>
  <si>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</si>
  <si>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</si>
  <si>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</si>
  <si>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</si>
  <si>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</si>
  <si>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</si>
  <si>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</si>
  <si>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</si>
  <si>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</si>
  <si>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</si>
  <si>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</si>
  <si>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</si>
  <si>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</si>
  <si>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</si>
  <si>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</si>
  <si>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</si>
  <si>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</si>
  <si>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</si>
  <si>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</si>
  <si>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</si>
  <si>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</si>
  <si>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</si>
  <si>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</si>
  <si>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</si>
  <si>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</si>
  <si>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</si>
  <si>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</si>
  <si>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</si>
  <si>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</si>
  <si>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</si>
  <si>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</si>
  <si>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</si>
  <si>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</si>
  <si>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</si>
  <si>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</si>
  <si>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</si>
  <si>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</si>
  <si>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</si>
  <si>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</si>
  <si>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</si>
  <si>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</si>
  <si>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</si>
  <si>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</si>
  <si>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</si>
  <si>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</si>
  <si>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</si>
  <si>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</si>
  <si>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</si>
  <si>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</si>
  <si>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</si>
  <si>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</si>
  <si>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</si>
  <si>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</si>
  <si>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</si>
  <si>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</si>
  <si>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</si>
  <si>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</si>
  <si>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</si>
  <si>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</si>
  <si>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</si>
  <si>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</si>
  <si>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</si>
  <si>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</si>
  <si>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</si>
  <si>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</si>
  <si>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</si>
  <si>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</si>
  <si>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</si>
  <si>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</si>
  <si>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</si>
  <si>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</si>
  <si>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</si>
  <si>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</si>
  <si>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</si>
  <si>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</si>
  <si>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</si>
  <si>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</si>
  <si>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</si>
  <si>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</si>
  <si>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</si>
  <si>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</si>
  <si>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</si>
  <si>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</si>
  <si>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</si>
  <si>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</si>
  <si>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</si>
  <si>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</si>
  <si>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</si>
  <si>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</si>
  <si>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</si>
  <si>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</si>
  <si>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</si>
  <si>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</si>
  <si>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</si>
  <si>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</si>
  <si>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</si>
  <si>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</si>
  <si>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</si>
  <si>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</si>
  <si>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</si>
  <si>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</si>
  <si>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</si>
  <si>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</si>
  <si>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</si>
  <si>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</si>
  <si>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</si>
  <si>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</si>
  <si>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</si>
  <si>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</si>
  <si>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</si>
  <si>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</si>
  <si>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</si>
  <si>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</si>
  <si>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</si>
  <si>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</si>
  <si>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</si>
  <si>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</si>
  <si>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</si>
  <si>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</si>
  <si>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</si>
  <si>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</si>
  <si>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</si>
  <si>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</si>
  <si>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</si>
  <si>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</si>
  <si>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</si>
  <si>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</si>
  <si>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</si>
  <si>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</si>
  <si>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</si>
  <si>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</si>
  <si>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</si>
  <si>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</si>
  <si>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</si>
  <si>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</si>
  <si>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</si>
  <si>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</si>
  <si>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</si>
  <si>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</si>
  <si>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</si>
  <si>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</si>
  <si>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</si>
  <si>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</si>
  <si>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</si>
  <si>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</si>
  <si>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</si>
  <si>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</si>
  <si>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</si>
  <si>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</si>
  <si>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</si>
  <si>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</si>
  <si>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</si>
  <si>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</si>
  <si>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</si>
  <si>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</si>
  <si>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</si>
  <si>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</si>
  <si>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</si>
  <si>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</si>
  <si>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</si>
  <si>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</si>
  <si>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</si>
  <si>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</si>
  <si>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</si>
  <si>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</si>
  <si>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</si>
  <si>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</si>
  <si>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</si>
  <si>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</si>
  <si>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</si>
  <si>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</si>
  <si>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</si>
  <si>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</si>
  <si>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</si>
  <si>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</si>
  <si>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</si>
  <si>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</si>
  <si>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</si>
  <si>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</si>
  <si>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</si>
  <si>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</si>
  <si>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</si>
  <si>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</si>
  <si>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</si>
  <si>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</si>
  <si>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</si>
  <si>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</si>
  <si>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</si>
  <si>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</si>
  <si>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</si>
  <si>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</si>
  <si>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</si>
  <si>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</si>
  <si>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</si>
  <si>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</si>
  <si>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</si>
  <si>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</si>
  <si>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</si>
  <si>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</si>
  <si>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</si>
  <si>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</si>
  <si>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</si>
  <si>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</si>
  <si>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</si>
  <si>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</si>
  <si>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</si>
  <si>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</si>
  <si>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</si>
  <si>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</si>
  <si>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</si>
  <si>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</si>
  <si>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</si>
  <si>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</si>
  <si>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</si>
  <si>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</si>
  <si>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</si>
  <si>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</si>
  <si>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</si>
  <si>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</si>
  <si>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</si>
  <si>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</si>
  <si>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</si>
  <si>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</si>
  <si>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</si>
  <si>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</si>
  <si>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</si>
  <si>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</si>
  <si>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</si>
  <si>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</si>
  <si>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</si>
  <si>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</si>
  <si>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</si>
  <si>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</si>
  <si>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</si>
  <si>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</si>
  <si>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</si>
  <si>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</si>
  <si>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</si>
  <si>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</si>
  <si>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</si>
  <si>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</si>
  <si>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</si>
  <si>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</si>
  <si>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</si>
  <si>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</si>
  <si>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</si>
  <si>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</si>
  <si>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</si>
  <si>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</si>
  <si>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</si>
  <si>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</si>
  <si>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</si>
  <si>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</si>
  <si>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</si>
  <si>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</si>
  <si>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</si>
  <si>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</si>
  <si>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</si>
  <si>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</si>
  <si>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</si>
  <si>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</si>
  <si>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</si>
  <si>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</si>
  <si>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</si>
  <si>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</si>
  <si>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</si>
  <si>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</si>
  <si>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</si>
  <si>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</si>
  <si>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</si>
  <si>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</si>
  <si>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</si>
  <si>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</si>
  <si>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</si>
  <si>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</si>
  <si>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</si>
  <si>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</si>
  <si>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</si>
  <si>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</si>
  <si>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</si>
  <si>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</si>
  <si>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</si>
  <si>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</si>
  <si>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</si>
  <si>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</si>
  <si>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</si>
  <si>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</si>
  <si>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</si>
  <si>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</si>
  <si>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</si>
  <si>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</si>
  <si>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</si>
  <si>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</si>
  <si>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</si>
  <si>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</si>
  <si>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</si>
  <si>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</si>
  <si>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</si>
  <si>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</si>
  <si>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</si>
  <si>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</si>
  <si>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</si>
  <si>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</si>
  <si>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</si>
  <si>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</si>
  <si>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</si>
  <si>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</si>
  <si>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</si>
  <si>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</si>
  <si>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</si>
  <si>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</si>
  <si>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</si>
  <si>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</si>
  <si>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</si>
  <si>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</si>
  <si>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</si>
  <si>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</si>
  <si>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</si>
  <si>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</si>
  <si>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</si>
  <si>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</si>
  <si>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</si>
  <si>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</si>
  <si>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</si>
  <si>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</si>
  <si>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</si>
  <si>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</si>
  <si>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</si>
  <si>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</si>
  <si>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</si>
  <si>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</si>
  <si>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</si>
  <si>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</si>
  <si>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</si>
  <si>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</si>
  <si>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</si>
  <si>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</si>
  <si>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</si>
  <si>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</si>
  <si>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</si>
  <si>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</si>
  <si>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</si>
  <si>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</si>
  <si>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</si>
  <si>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</si>
  <si>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</si>
  <si>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</si>
  <si>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</si>
  <si>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</si>
  <si>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</si>
  <si>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</si>
  <si>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</si>
  <si>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</si>
  <si>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</si>
  <si>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</si>
  <si>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</si>
  <si>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</si>
  <si>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</si>
  <si>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</si>
  <si>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</si>
  <si>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</si>
  <si>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</si>
  <si>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</si>
  <si>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</si>
  <si>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</si>
  <si>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</si>
  <si>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</si>
  <si>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</si>
  <si>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</si>
  <si>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</si>
  <si>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</si>
  <si>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</si>
  <si>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</si>
  <si>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</si>
  <si>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</si>
  <si>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</si>
  <si>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</si>
  <si>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</si>
  <si>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</si>
  <si>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</si>
  <si>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</si>
  <si>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</si>
  <si>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</si>
  <si>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</si>
  <si>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</si>
  <si>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</si>
  <si>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</si>
  <si>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</si>
  <si>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</si>
  <si>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</si>
  <si>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</si>
  <si>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</si>
  <si>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</si>
  <si>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</si>
  <si>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</si>
  <si>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</si>
  <si>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</si>
  <si>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</si>
  <si>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</si>
  <si>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</si>
  <si>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</si>
  <si>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</si>
  <si>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</si>
  <si>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</si>
  <si>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</si>
  <si>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</si>
  <si>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</si>
  <si>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</si>
  <si>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</si>
  <si>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</si>
  <si>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</si>
  <si>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</si>
  <si>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</si>
  <si>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</si>
  <si>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</si>
  <si>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</si>
  <si>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</si>
  <si>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</si>
  <si>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</si>
  <si>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</si>
  <si>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</si>
  <si>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</si>
  <si>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</si>
  <si>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</si>
  <si>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</si>
  <si>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</si>
  <si>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</si>
  <si>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</si>
  <si>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</si>
  <si>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</si>
  <si>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</si>
  <si>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</si>
  <si>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</si>
  <si>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</si>
  <si>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</si>
  <si>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</si>
  <si>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</si>
  <si>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</si>
  <si>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</si>
  <si>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</si>
  <si>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</si>
  <si>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</si>
  <si>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</si>
  <si>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</si>
  <si>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</si>
  <si>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</si>
  <si>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</si>
  <si>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</si>
  <si>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</si>
  <si>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</si>
  <si>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</si>
  <si>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</si>
  <si>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</si>
  <si>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</si>
  <si>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</si>
  <si>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</si>
  <si>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</si>
  <si>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</si>
  <si>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</si>
  <si>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</si>
  <si>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</si>
  <si>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</si>
  <si>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</si>
  <si>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</si>
  <si>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</si>
  <si>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</si>
  <si>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</si>
  <si>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</si>
  <si>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</si>
  <si>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</si>
  <si>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</si>
  <si>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</si>
  <si>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</si>
  <si>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</si>
  <si>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</si>
  <si>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</si>
  <si>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</si>
  <si>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</si>
  <si>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</si>
  <si>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</si>
  <si>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</si>
  <si>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</si>
  <si>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</si>
  <si>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</si>
  <si>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</si>
  <si>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</si>
  <si>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</si>
  <si>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</si>
  <si>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</si>
  <si>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</si>
  <si>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</si>
  <si>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</si>
  <si>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</si>
  <si>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</si>
  <si>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</si>
  <si>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</si>
  <si>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</si>
  <si>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</si>
  <si>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</si>
  <si>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</si>
  <si>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</si>
  <si>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</si>
  <si>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</si>
  <si>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</si>
  <si>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</si>
  <si>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</si>
  <si>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</si>
  <si>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</si>
  <si>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</si>
  <si>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</si>
  <si>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</si>
  <si>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</si>
  <si>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</si>
  <si>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</si>
  <si>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</si>
  <si>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</si>
  <si>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</si>
  <si>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</si>
  <si>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</si>
  <si>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</si>
  <si>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</si>
  <si>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</si>
  <si>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</si>
  <si>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</si>
  <si>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</si>
  <si>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</si>
  <si>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</si>
  <si>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</si>
  <si>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</si>
  <si>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</si>
  <si>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</si>
  <si>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</si>
  <si>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</si>
  <si>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</si>
  <si>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</si>
  <si>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</si>
  <si>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</si>
  <si>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</si>
  <si>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</si>
  <si>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</si>
  <si>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</si>
  <si>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</si>
  <si>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</si>
  <si>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</si>
  <si>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</si>
  <si>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</si>
  <si>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</si>
  <si>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</si>
  <si>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</si>
  <si>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</si>
  <si>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</si>
  <si>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</si>
  <si>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</si>
  <si>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</si>
  <si>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</si>
  <si>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</si>
  <si>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</si>
  <si>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</si>
  <si>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</si>
  <si>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</si>
  <si>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</si>
  <si>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</si>
  <si>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</si>
  <si>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</si>
  <si>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</si>
  <si>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</si>
  <si>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</si>
  <si>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</si>
  <si>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</si>
  <si>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</si>
  <si>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</si>
  <si>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</si>
  <si>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</si>
  <si>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</si>
  <si>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</si>
  <si>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</si>
  <si>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</si>
  <si>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</si>
  <si>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</si>
  <si>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</si>
  <si>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</si>
  <si>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</si>
  <si>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</si>
  <si>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</si>
  <si>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</si>
  <si>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</si>
  <si>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</si>
  <si>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</si>
  <si>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</si>
  <si>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</si>
  <si>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</si>
  <si>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</si>
  <si>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</si>
  <si>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</si>
  <si>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</si>
  <si>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</si>
  <si>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</si>
  <si>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</si>
  <si>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</si>
  <si>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</si>
  <si>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</si>
  <si>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</si>
  <si>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</si>
  <si>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</si>
  <si>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</si>
  <si>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</si>
  <si>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</si>
  <si>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</si>
  <si>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</si>
  <si>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</si>
  <si>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</si>
  <si>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</si>
  <si>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</si>
  <si>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</si>
  <si>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</si>
  <si>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</si>
  <si>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</si>
  <si>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</si>
  <si>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</si>
  <si>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</si>
  <si>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</si>
  <si>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</si>
  <si>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</si>
  <si>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</si>
  <si>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</si>
  <si>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</si>
  <si>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</si>
  <si>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</si>
  <si>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</si>
  <si>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</si>
  <si>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</si>
  <si>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</si>
  <si>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</si>
  <si>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</si>
  <si>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</si>
  <si>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</si>
  <si>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</si>
  <si>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</si>
  <si>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</si>
  <si>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</si>
  <si>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</si>
  <si>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</si>
  <si>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</si>
  <si>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</si>
  <si>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</si>
  <si>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</si>
  <si>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</si>
  <si>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</si>
  <si>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</si>
  <si>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</si>
  <si>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</si>
  <si>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</si>
  <si>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</si>
  <si>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</si>
  <si>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</si>
  <si>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</si>
  <si>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</si>
  <si>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</si>
  <si>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</si>
  <si>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</si>
  <si>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</si>
  <si>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</si>
  <si>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</si>
  <si>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</si>
  <si>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</si>
  <si>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</si>
  <si>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</si>
  <si>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</si>
  <si>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</si>
  <si>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</si>
  <si>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</si>
  <si>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</si>
  <si>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</si>
  <si>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</si>
  <si>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</si>
  <si>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</si>
  <si>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</si>
  <si>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</si>
  <si>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</si>
  <si>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</si>
  <si>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</si>
  <si>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</si>
  <si>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</si>
  <si>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</si>
  <si>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</si>
  <si>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</si>
  <si>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</si>
  <si>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</si>
  <si>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</si>
  <si>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</si>
  <si>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</si>
  <si>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</si>
  <si>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</si>
  <si>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</si>
  <si>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</si>
  <si>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</si>
  <si>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</si>
  <si>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</si>
  <si>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</si>
  <si>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</si>
  <si>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</si>
  <si>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</si>
  <si>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</si>
  <si>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</si>
  <si>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</si>
  <si>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</si>
  <si>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</si>
  <si>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</si>
  <si>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</si>
  <si>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</si>
  <si>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</si>
  <si>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</si>
  <si>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</si>
  <si>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</si>
  <si>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</si>
  <si>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</si>
  <si>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</si>
  <si>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</si>
  <si>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</si>
  <si>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</si>
  <si>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</si>
  <si>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</si>
  <si>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</si>
  <si>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</si>
  <si>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</si>
  <si>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</si>
  <si>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</si>
  <si>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</si>
  <si>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</si>
  <si>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</si>
  <si>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</si>
  <si>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</si>
  <si>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</si>
  <si>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</si>
  <si>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</si>
  <si>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</si>
  <si>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</si>
  <si>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</si>
  <si>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</si>
  <si>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</si>
  <si>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</si>
  <si>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</si>
  <si>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</si>
  <si>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</si>
  <si>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</si>
  <si>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</si>
  <si>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</si>
  <si>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</si>
  <si>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</si>
  <si>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</si>
  <si>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</si>
  <si>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</si>
  <si>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</si>
  <si>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</si>
  <si>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</si>
  <si>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</si>
  <si>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</si>
  <si>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</si>
  <si>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</si>
  <si>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</si>
  <si>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</si>
  <si>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</si>
  <si>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</si>
  <si>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</si>
  <si>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</si>
  <si>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</si>
  <si>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</si>
  <si>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</si>
  <si>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</si>
  <si>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</si>
  <si>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</si>
  <si>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</si>
  <si>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</si>
  <si>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</si>
  <si>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</si>
  <si>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</si>
  <si>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</si>
  <si>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</si>
  <si>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</si>
  <si>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</si>
  <si>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</si>
  <si>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</si>
  <si>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</si>
  <si>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</si>
  <si>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</si>
  <si>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</si>
  <si>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</si>
  <si>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</si>
  <si>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</si>
  <si>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</si>
  <si>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</si>
  <si>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</si>
  <si>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</si>
  <si>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</si>
  <si>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</si>
  <si>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</si>
  <si>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</si>
  <si>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</si>
  <si>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</si>
  <si>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</si>
  <si>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</si>
  <si>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</si>
  <si>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</si>
  <si>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</si>
  <si>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</si>
  <si>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</si>
  <si>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</si>
  <si>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</si>
  <si>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</si>
  <si>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</si>
  <si>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</si>
  <si>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</si>
  <si>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</si>
  <si>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</si>
  <si>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</si>
  <si>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</si>
  <si>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</si>
  <si>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</si>
  <si>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</si>
  <si>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</si>
  <si>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</si>
  <si>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</si>
  <si>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</si>
  <si>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</si>
  <si>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</si>
  <si>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</si>
  <si>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</si>
  <si>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</si>
  <si>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</si>
  <si>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</si>
  <si>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</si>
  <si>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</si>
  <si>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</si>
  <si>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</si>
  <si>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</si>
  <si>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</si>
  <si>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</si>
  <si>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</si>
  <si>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</si>
  <si>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</si>
  <si>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</si>
  <si>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</si>
  <si>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</si>
  <si>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</si>
  <si>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</si>
  <si>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</si>
  <si>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</si>
  <si>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</si>
  <si>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</si>
  <si>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</si>
  <si>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</si>
  <si>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</si>
  <si>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</si>
  <si>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</si>
  <si>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</si>
  <si>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</si>
  <si>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</si>
  <si>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</si>
  <si>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</si>
  <si>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</si>
  <si>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</si>
  <si>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</si>
  <si>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</si>
  <si>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</si>
  <si>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</si>
  <si>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</si>
  <si>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</si>
  <si>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</si>
  <si>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</si>
  <si>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</si>
  <si>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</si>
  <si>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</si>
  <si>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</si>
  <si>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</si>
  <si>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</si>
  <si>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</si>
  <si>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</si>
  <si>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</si>
  <si>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</si>
  <si>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</si>
  <si>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</si>
  <si>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</si>
  <si>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</si>
  <si>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</si>
  <si>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</si>
  <si>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</si>
  <si>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</si>
  <si>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</si>
  <si>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</si>
  <si>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</si>
  <si>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</si>
  <si>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</si>
  <si>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</si>
  <si>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</si>
  <si>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</si>
  <si>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</si>
  <si>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</si>
  <si>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</si>
  <si>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</si>
  <si>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</si>
  <si>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</si>
  <si>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</si>
  <si>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</si>
  <si>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</si>
  <si>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</si>
  <si>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</si>
  <si>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</si>
  <si>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</si>
  <si>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</si>
  <si>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</si>
  <si>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</si>
  <si>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</si>
  <si>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</si>
  <si>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</si>
  <si>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</si>
  <si>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</si>
  <si>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</si>
  <si>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</si>
  <si>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</si>
  <si>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</si>
  <si>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</si>
  <si>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</si>
  <si>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</si>
  <si>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</si>
  <si>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</si>
  <si>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</si>
  <si>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</si>
  <si>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</si>
  <si>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</si>
  <si>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</si>
  <si>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</si>
  <si>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</si>
  <si>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</si>
  <si>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</si>
  <si>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</si>
  <si>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</si>
  <si>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</si>
  <si>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</si>
  <si>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</si>
  <si>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</si>
  <si>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</si>
  <si>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</si>
  <si>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</si>
  <si>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</si>
  <si>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</si>
  <si>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</si>
  <si>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</si>
  <si>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</si>
  <si>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</si>
  <si>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</si>
  <si>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</si>
  <si>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</si>
  <si>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</si>
  <si>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</si>
  <si>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</si>
  <si>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</si>
  <si>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</si>
  <si>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</si>
  <si>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</si>
  <si>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</si>
  <si>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</si>
  <si>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</si>
  <si>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</si>
  <si>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</si>
  <si>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</si>
  <si>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</si>
  <si>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</si>
  <si>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</si>
  <si>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</si>
  <si>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</si>
  <si>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</si>
  <si>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</si>
  <si>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</si>
  <si>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</si>
  <si>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</si>
  <si>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</si>
  <si>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</si>
  <si>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</si>
  <si>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</si>
  <si>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</si>
  <si>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</si>
  <si>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</si>
  <si>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</si>
  <si>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</si>
  <si>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</si>
  <si>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</si>
  <si>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</si>
  <si>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</si>
  <si>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</si>
  <si>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</si>
  <si>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</si>
  <si>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</si>
  <si>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</si>
  <si>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</si>
  <si>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</si>
  <si>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</si>
  <si>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</si>
  <si>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</si>
  <si>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</si>
  <si>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</si>
  <si>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</si>
  <si>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</si>
  <si>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</si>
  <si>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</si>
  <si>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</si>
  <si>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</si>
  <si>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</si>
  <si>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</si>
  <si>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</si>
  <si>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</si>
  <si>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</si>
  <si>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</si>
  <si>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</si>
  <si>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</si>
  <si>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</si>
  <si>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</si>
  <si>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</si>
  <si>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</si>
  <si>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</si>
  <si>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</si>
  <si>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</si>
  <si>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</si>
  <si>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</si>
  <si>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</si>
  <si>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</si>
  <si>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</si>
  <si>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</si>
  <si>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</si>
  <si>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</si>
  <si>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</si>
  <si>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</si>
  <si>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</si>
  <si>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</si>
  <si>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</si>
  <si>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</si>
  <si>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</si>
  <si>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</si>
  <si>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</si>
  <si>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</si>
  <si>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</si>
  <si>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</si>
  <si>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</si>
  <si>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</si>
  <si>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</si>
  <si>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</si>
  <si>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</si>
  <si>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</si>
  <si>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</si>
  <si>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</si>
  <si>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</si>
  <si>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</si>
  <si>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</si>
  <si>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</si>
  <si>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</si>
  <si>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</si>
  <si>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</si>
  <si>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</si>
  <si>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</si>
  <si>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</si>
  <si>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</si>
  <si>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</si>
  <si>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</si>
  <si>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</si>
  <si>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</si>
  <si>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</si>
  <si>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</si>
  <si>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</si>
  <si>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</si>
  <si>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</si>
  <si>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</si>
  <si>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</si>
  <si>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</si>
  <si>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</si>
  <si>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</si>
  <si>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</si>
  <si>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</si>
  <si>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</si>
  <si>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</si>
  <si>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</si>
  <si>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</si>
  <si>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</si>
  <si>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</si>
  <si>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</si>
  <si>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</si>
  <si>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</si>
  <si>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</si>
  <si>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</si>
  <si>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</si>
  <si>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</si>
  <si>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</si>
  <si>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</si>
  <si>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</si>
  <si>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</si>
  <si>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</si>
  <si>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</si>
  <si>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</si>
  <si>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</si>
  <si>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</si>
  <si>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</si>
  <si>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</si>
  <si>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</si>
  <si>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</si>
  <si>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</si>
  <si>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</si>
  <si>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</si>
  <si>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</si>
  <si>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</si>
  <si>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</si>
  <si>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</si>
  <si>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</si>
  <si>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</si>
  <si>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</si>
  <si>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</si>
  <si>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</si>
  <si>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</si>
  <si>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</si>
  <si>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</si>
  <si>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</si>
  <si>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</si>
  <si>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</si>
  <si>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</si>
  <si>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</si>
  <si>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</si>
  <si>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</si>
  <si>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</si>
  <si>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</si>
  <si>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</si>
  <si>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</si>
  <si>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</si>
  <si>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</si>
  <si>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</si>
  <si>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</si>
  <si>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</si>
  <si>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</si>
  <si>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</si>
  <si>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</si>
  <si>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</si>
  <si>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</si>
  <si>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</si>
  <si>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</si>
  <si>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</si>
  <si>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</si>
  <si>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</si>
  <si>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</si>
  <si>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</si>
  <si>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</si>
  <si>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</si>
  <si>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</si>
  <si>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</si>
  <si>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</si>
  <si>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</si>
  <si>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</si>
  <si>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</si>
  <si>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</si>
  <si>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</si>
  <si>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</si>
  <si>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</si>
  <si>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</si>
  <si>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</si>
  <si>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</si>
  <si>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</si>
  <si>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</si>
  <si>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</si>
  <si>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</si>
  <si>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</si>
  <si>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</si>
  <si>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</si>
  <si>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</si>
  <si>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</si>
  <si>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</si>
  <si>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</si>
  <si>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</si>
  <si>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</si>
  <si>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</si>
  <si>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</si>
  <si>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</si>
  <si>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</si>
  <si>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</si>
  <si>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</si>
  <si>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</si>
  <si>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</si>
  <si>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</si>
  <si>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</si>
  <si>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</si>
  <si>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</si>
  <si>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</si>
  <si>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</si>
  <si>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</si>
  <si>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</si>
  <si>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</si>
  <si>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</si>
  <si>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</si>
  <si>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</si>
  <si>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</si>
  <si>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</si>
  <si>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</si>
  <si>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</si>
  <si>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</si>
  <si>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</si>
  <si>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</si>
  <si>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</si>
  <si>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</si>
  <si>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</si>
  <si>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</si>
  <si>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</si>
  <si>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</si>
  <si>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</si>
  <si>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</si>
  <si>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</si>
  <si>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</si>
  <si>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</si>
  <si>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</si>
  <si>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</si>
  <si>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</si>
  <si>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</si>
  <si>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</si>
  <si>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</si>
  <si>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</si>
  <si>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</si>
  <si>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</si>
  <si>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</si>
  <si>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</si>
  <si>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</si>
  <si>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</si>
  <si>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</si>
  <si>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</si>
  <si>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</si>
  <si>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</si>
  <si>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</si>
  <si>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</si>
  <si>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</si>
  <si>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</si>
  <si>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</si>
  <si>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</si>
  <si>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</si>
  <si>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</si>
  <si>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</si>
  <si>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</si>
  <si>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</si>
  <si>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</si>
  <si>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</si>
  <si>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</si>
  <si>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</si>
  <si>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</si>
  <si>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</si>
  <si>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</si>
  <si>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</si>
  <si>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</si>
  <si>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</si>
  <si>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</si>
  <si>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</si>
  <si>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</si>
  <si>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</si>
  <si>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</si>
  <si>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</si>
  <si>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</si>
  <si>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</si>
  <si>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</si>
  <si>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</si>
  <si>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</si>
  <si>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</si>
  <si>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</si>
  <si>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</si>
  <si>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</si>
  <si>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</si>
  <si>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</si>
  <si>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</si>
  <si>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</si>
  <si>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</si>
  <si>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</si>
  <si>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</si>
  <si>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</si>
  <si>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</si>
  <si>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</si>
  <si>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</si>
  <si>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</si>
  <si>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</si>
  <si>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</si>
  <si>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</si>
  <si>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</si>
  <si>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</si>
  <si>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</si>
  <si>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</si>
  <si>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</si>
  <si>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</si>
  <si>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</si>
  <si>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</si>
  <si>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</si>
  <si>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</si>
  <si>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</si>
  <si>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</si>
  <si>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</si>
  <si>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</si>
  <si>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</si>
  <si>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</si>
  <si>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</si>
  <si>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</si>
  <si>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</si>
  <si>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</si>
  <si>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</si>
  <si>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</si>
  <si>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</si>
  <si>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</si>
  <si>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</si>
  <si>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</si>
  <si>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</si>
  <si>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</si>
  <si>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</si>
  <si>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</si>
  <si>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</si>
  <si>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</si>
  <si>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</si>
  <si>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</si>
  <si>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</si>
  <si>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</si>
  <si>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</si>
  <si>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</si>
  <si>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</si>
  <si>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</si>
  <si>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</si>
  <si>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</si>
  <si>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</si>
  <si>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</si>
  <si>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</si>
  <si>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</si>
  <si>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</si>
  <si>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</si>
  <si>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</si>
  <si>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</si>
  <si>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</si>
  <si>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</si>
  <si>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</si>
  <si>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</si>
  <si>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</si>
  <si>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</si>
  <si>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</si>
  <si>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</si>
  <si>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</si>
  <si>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</si>
  <si>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</si>
  <si>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</si>
  <si>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</si>
  <si>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</si>
  <si>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</si>
  <si>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</si>
  <si>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</si>
  <si>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</si>
  <si>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</si>
  <si>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</si>
  <si>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</si>
  <si>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</si>
  <si>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</si>
  <si>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</si>
  <si>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</si>
  <si>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</si>
  <si>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</si>
  <si>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</si>
  <si>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</si>
  <si>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</si>
  <si>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</si>
  <si>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</si>
  <si>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</si>
  <si>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</si>
  <si>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</si>
  <si>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</si>
  <si>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</si>
  <si>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</si>
  <si>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</si>
  <si>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</si>
  <si>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</si>
  <si>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</si>
  <si>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</si>
  <si>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</si>
  <si>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</si>
  <si>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</si>
  <si>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</si>
  <si>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</si>
  <si>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</si>
  <si>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</si>
  <si>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</si>
  <si>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</si>
  <si>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</si>
  <si>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</si>
  <si>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</si>
  <si>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</si>
  <si>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</si>
  <si>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</si>
  <si>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</si>
  <si>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</si>
  <si>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</si>
  <si>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</si>
  <si>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</si>
  <si>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</si>
  <si>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</si>
  <si>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</si>
  <si>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</si>
  <si>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</si>
  <si>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</si>
  <si>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</si>
  <si>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</si>
  <si>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</si>
  <si>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</si>
  <si>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</si>
  <si>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</si>
  <si>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</si>
  <si>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</si>
  <si>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</si>
  <si>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</si>
  <si>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</si>
  <si>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</si>
  <si>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</si>
  <si>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</si>
  <si>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</si>
  <si>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</si>
  <si>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</si>
  <si>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</si>
  <si>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</si>
  <si>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</si>
  <si>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</si>
  <si>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</si>
  <si>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</si>
  <si>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</si>
  <si>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</si>
  <si>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</si>
  <si>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</si>
  <si>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</si>
  <si>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</si>
  <si>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</si>
  <si>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</si>
  <si>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</si>
  <si>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</si>
  <si>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</si>
  <si>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</si>
  <si>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</si>
  <si>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</si>
  <si>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</si>
  <si>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</si>
  <si>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</si>
  <si>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</si>
  <si>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</si>
  <si>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</si>
  <si>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</si>
  <si>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</si>
  <si>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</si>
  <si>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</si>
  <si>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</si>
  <si>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</si>
  <si>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</si>
  <si>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</si>
  <si>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</si>
  <si>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</si>
  <si>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</si>
  <si>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</si>
  <si>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</si>
  <si>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</si>
  <si>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</si>
  <si>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</si>
  <si>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</si>
  <si>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</si>
  <si>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</si>
  <si>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</si>
  <si>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</si>
  <si>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</si>
  <si>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</si>
  <si>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</si>
  <si>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</si>
  <si>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</si>
  <si>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</si>
  <si>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</si>
  <si>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</si>
  <si>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</si>
  <si>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</si>
  <si>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</si>
  <si>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</si>
  <si>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</si>
  <si>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</si>
  <si>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</si>
  <si>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</si>
  <si>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</si>
  <si>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</si>
  <si>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</si>
  <si>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</si>
  <si>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</si>
  <si>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</si>
  <si>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</si>
  <si>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</si>
  <si>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</si>
  <si>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</si>
  <si>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</si>
  <si>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</si>
  <si>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</si>
  <si>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</si>
  <si>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</si>
  <si>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</si>
  <si>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</si>
  <si>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</si>
  <si>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</si>
  <si>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</si>
  <si>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</si>
  <si>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</si>
  <si>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</si>
  <si>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</si>
  <si>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</si>
  <si>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</si>
  <si>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</si>
  <si>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</si>
  <si>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</si>
  <si>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</si>
  <si>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</si>
  <si>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</si>
  <si>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</si>
  <si>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</si>
  <si>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</si>
  <si>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</si>
  <si>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</si>
  <si>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</si>
  <si>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</si>
  <si>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</si>
  <si>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</si>
  <si>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</si>
  <si>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</si>
  <si>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</si>
  <si>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</si>
  <si>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</si>
  <si>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</si>
  <si>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</si>
  <si>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</si>
  <si>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</si>
  <si>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</si>
  <si>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</si>
  <si>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</si>
  <si>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</si>
  <si>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</si>
  <si>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</si>
  <si>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</si>
  <si>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</si>
  <si>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</si>
  <si>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</si>
  <si>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</si>
  <si>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</si>
  <si>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</si>
  <si>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</si>
  <si>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</si>
  <si>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</si>
  <si>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</si>
  <si>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</si>
  <si>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</si>
  <si>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</si>
  <si>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</si>
  <si>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</si>
  <si>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</si>
  <si>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</si>
  <si>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</si>
  <si>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</si>
  <si>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</si>
  <si>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</si>
  <si>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</si>
  <si>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</si>
  <si>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</si>
  <si>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</si>
  <si>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</si>
  <si>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</si>
  <si>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</si>
  <si>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</si>
  <si>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</si>
  <si>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</si>
  <si>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</si>
  <si>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</si>
  <si>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</si>
  <si>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</si>
  <si>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</si>
  <si>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</si>
  <si>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</si>
  <si>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</si>
  <si>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</si>
  <si>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</si>
  <si>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</si>
  <si>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</si>
  <si>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</si>
  <si>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</si>
  <si>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</si>
  <si>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</si>
  <si>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</si>
  <si>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</si>
  <si>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</si>
  <si>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</si>
  <si>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</si>
  <si>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</si>
  <si>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</si>
  <si>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</si>
  <si>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</si>
  <si>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</si>
  <si>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</si>
  <si>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</si>
  <si>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</si>
  <si>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</si>
  <si>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</si>
  <si>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</si>
  <si>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</si>
  <si>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</si>
  <si>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</si>
  <si>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</si>
  <si>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</si>
  <si>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</si>
  <si>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</si>
  <si>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</si>
  <si>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</si>
  <si>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</si>
  <si>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</si>
  <si>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</si>
  <si>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</si>
  <si>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</si>
  <si>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</si>
  <si>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</si>
  <si>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</si>
  <si>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</si>
  <si>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</si>
  <si>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</si>
  <si>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</si>
  <si>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</si>
  <si>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</si>
  <si>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</si>
  <si>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</si>
  <si>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</si>
  <si>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</si>
  <si>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</si>
  <si>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</si>
  <si>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</si>
  <si>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</si>
  <si>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</si>
  <si>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</si>
  <si>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</si>
  <si>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</si>
  <si>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</si>
  <si>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</si>
  <si>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</si>
  <si>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</si>
  <si>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</si>
  <si>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</si>
  <si>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</si>
  <si>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</si>
  <si>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</si>
  <si>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</si>
  <si>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</si>
  <si>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</si>
  <si>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</si>
  <si>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</si>
  <si>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</si>
  <si>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</si>
  <si>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</si>
  <si>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</si>
  <si>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</si>
  <si>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</si>
  <si>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</si>
  <si>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</si>
  <si>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</si>
  <si>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</si>
  <si>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</si>
  <si>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</si>
  <si>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</si>
  <si>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</si>
  <si>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</si>
  <si>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</si>
  <si>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</si>
  <si>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</si>
  <si>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</si>
  <si>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</si>
  <si>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</si>
  <si>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</si>
  <si>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</si>
  <si>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</si>
  <si>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</si>
  <si>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</si>
  <si>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</si>
  <si>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</si>
  <si>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</si>
  <si>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</si>
  <si>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</si>
  <si>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</si>
  <si>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</si>
  <si>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</si>
  <si>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</si>
  <si>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</si>
  <si>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</si>
  <si>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</si>
  <si>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</si>
  <si>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</si>
  <si>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</si>
  <si>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</si>
  <si>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</si>
  <si>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</si>
  <si>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</si>
  <si>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</si>
  <si>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</si>
  <si>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</si>
  <si>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</si>
  <si>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</si>
  <si>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</si>
  <si>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</si>
  <si>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</si>
  <si>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</si>
  <si>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</si>
  <si>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</si>
  <si>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</si>
  <si>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</si>
  <si>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</si>
  <si>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</si>
  <si>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</si>
  <si>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</si>
  <si>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</si>
  <si>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</si>
  <si>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</si>
  <si>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</si>
  <si>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</si>
  <si>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</si>
  <si>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</si>
  <si>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</si>
  <si>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</si>
  <si>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</si>
  <si>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</si>
  <si>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</si>
  <si>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</si>
  <si>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</si>
  <si>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</si>
  <si>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</si>
  <si>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</si>
  <si>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</si>
  <si>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</si>
  <si>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</si>
  <si>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</si>
  <si>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</si>
  <si>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</si>
  <si>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</si>
  <si>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</si>
  <si>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</si>
  <si>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</si>
  <si>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</si>
  <si>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</si>
  <si>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</si>
  <si>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</si>
  <si>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</si>
  <si>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</si>
  <si>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</si>
  <si>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</si>
  <si>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</si>
  <si>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</si>
  <si>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</si>
  <si>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</si>
  <si>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</si>
  <si>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</si>
  <si>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</si>
  <si>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</si>
  <si>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</si>
  <si>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</si>
  <si>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</si>
  <si>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</si>
  <si>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</si>
  <si>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</si>
  <si>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</si>
  <si>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</si>
  <si>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</si>
  <si>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</si>
  <si>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</si>
  <si>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</si>
  <si>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</si>
  <si>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</si>
  <si>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</si>
  <si>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</si>
  <si>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</si>
  <si>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</si>
  <si>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</si>
  <si>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</si>
  <si>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</si>
  <si>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</si>
  <si>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</si>
  <si>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</si>
  <si>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</si>
  <si>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</si>
  <si>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</si>
  <si>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</si>
  <si>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</si>
  <si>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</si>
  <si>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</si>
  <si>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</si>
  <si>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</si>
  <si>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</si>
  <si>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</si>
  <si>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</si>
  <si>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</si>
  <si>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</si>
  <si>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</si>
  <si>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</si>
  <si>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</si>
  <si>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</si>
  <si>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</si>
  <si>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</si>
  <si>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</si>
  <si>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</si>
  <si>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</si>
  <si>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</si>
  <si>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</si>
  <si>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</si>
  <si>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</si>
  <si>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</si>
  <si>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</si>
  <si>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</si>
  <si>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</si>
  <si>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</si>
  <si>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</si>
  <si>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</si>
  <si>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</si>
  <si>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</si>
  <si>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</si>
  <si>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</si>
  <si>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</si>
  <si>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</si>
  <si>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</si>
  <si>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</si>
  <si>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</si>
  <si>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</si>
  <si>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</si>
  <si>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</si>
  <si>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</si>
  <si>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</si>
  <si>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</si>
  <si>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</si>
  <si>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</si>
  <si>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</si>
  <si>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</si>
  <si>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</si>
  <si>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</si>
  <si>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</si>
  <si>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</si>
  <si>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</si>
  <si>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</si>
  <si>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</si>
  <si>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</si>
  <si>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</si>
  <si>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</si>
  <si>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</si>
  <si>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</si>
  <si>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</si>
  <si>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</si>
  <si>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</si>
  <si>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</si>
  <si>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</si>
  <si>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</si>
  <si>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</si>
  <si>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</si>
  <si>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</si>
  <si>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</si>
  <si>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</si>
  <si>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</si>
  <si>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</si>
  <si>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</si>
  <si>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</si>
  <si>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</si>
  <si>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</si>
  <si>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</si>
  <si>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</si>
  <si>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</si>
  <si>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</si>
  <si>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</si>
  <si>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</si>
  <si>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</si>
  <si>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</si>
  <si>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</si>
  <si>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</si>
  <si>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</si>
  <si>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</si>
  <si>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</si>
  <si>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</si>
  <si>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</si>
  <si>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</si>
  <si>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</si>
  <si>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</si>
  <si>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</si>
  <si>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</si>
  <si>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</si>
  <si>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</si>
  <si>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</si>
  <si>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</si>
  <si>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</si>
  <si>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</si>
  <si>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</si>
  <si>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</si>
  <si>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</si>
  <si>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</si>
  <si>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</si>
  <si>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</si>
  <si>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</si>
  <si>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</si>
  <si>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</si>
  <si>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</si>
  <si>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</si>
  <si>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</si>
  <si>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</si>
  <si>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</si>
  <si>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</si>
  <si>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</si>
  <si>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</si>
  <si>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</si>
  <si>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</si>
  <si>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</si>
  <si>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</si>
  <si>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</si>
  <si>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</si>
  <si>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</si>
  <si>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</si>
  <si>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</si>
  <si>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</si>
  <si>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</si>
  <si>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</si>
  <si>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</si>
  <si>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</si>
  <si>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</si>
  <si>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</si>
  <si>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</si>
  <si>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</si>
  <si>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</si>
  <si>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</si>
  <si>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</si>
  <si>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</si>
  <si>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</si>
  <si>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</si>
  <si>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</si>
  <si>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</si>
  <si>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</si>
  <si>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</si>
  <si>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</si>
  <si>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</si>
  <si>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</si>
  <si>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</si>
  <si>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</si>
  <si>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</si>
  <si>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</si>
  <si>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</si>
  <si>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</si>
  <si>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</si>
  <si>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</si>
  <si>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</si>
  <si>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</si>
  <si>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</si>
  <si>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</si>
  <si>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</si>
  <si>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</si>
  <si>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</si>
  <si>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</si>
  <si>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</si>
  <si>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</si>
  <si>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</si>
  <si>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</si>
  <si>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</si>
  <si>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</si>
  <si>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</si>
  <si>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</si>
  <si>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</si>
  <si>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</si>
  <si>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</si>
  <si>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</si>
  <si>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</si>
  <si>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</si>
  <si>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</si>
  <si>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</si>
  <si>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</si>
  <si>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</si>
  <si>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</si>
  <si>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</si>
  <si>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</si>
  <si>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</si>
  <si>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</si>
  <si>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</si>
  <si>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</si>
  <si>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</si>
  <si>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</si>
  <si>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</si>
  <si>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</si>
  <si>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</si>
  <si>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</si>
  <si>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</si>
  <si>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</si>
  <si>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</si>
  <si>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</si>
  <si>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</si>
  <si>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</si>
  <si>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</si>
  <si>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</si>
  <si>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</si>
  <si>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</si>
  <si>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</si>
  <si>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</si>
  <si>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</si>
  <si>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</si>
  <si>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</si>
  <si>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</si>
  <si>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</si>
  <si>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</si>
  <si>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</si>
  <si>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</si>
  <si>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</si>
  <si>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</si>
  <si>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</si>
  <si>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</si>
  <si>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</si>
  <si>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</si>
  <si>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</si>
  <si>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</si>
  <si>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</si>
  <si>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</si>
  <si>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</si>
  <si>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</si>
  <si>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</si>
  <si>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</si>
  <si>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</si>
  <si>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</si>
  <si>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</si>
  <si>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</si>
  <si>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</si>
  <si>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</si>
  <si>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</si>
  <si>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</si>
  <si>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</si>
  <si>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</si>
  <si>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</si>
  <si>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</si>
  <si>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</si>
  <si>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</si>
  <si>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</si>
  <si>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</si>
  <si>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</si>
  <si>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</si>
  <si>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</si>
  <si>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</si>
  <si>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</si>
  <si>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</si>
  <si>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</si>
  <si>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</si>
  <si>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</si>
  <si>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</si>
  <si>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</si>
  <si>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</si>
  <si>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</si>
  <si>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</si>
  <si>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</si>
  <si>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</si>
  <si>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</si>
  <si>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</si>
  <si>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</si>
  <si>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</si>
  <si>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</si>
  <si>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</si>
  <si>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</si>
  <si>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</si>
  <si>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</si>
  <si>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</si>
  <si>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</si>
  <si>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</si>
  <si>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</si>
  <si>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</si>
  <si>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</si>
  <si>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</si>
  <si>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</si>
  <si>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</si>
  <si>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</si>
  <si>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</si>
  <si>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</si>
  <si>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</si>
  <si>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</si>
  <si>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</si>
  <si>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</si>
  <si>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</si>
  <si>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</si>
  <si>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</si>
  <si>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</si>
  <si>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</si>
  <si>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</si>
  <si>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</si>
  <si>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</si>
  <si>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</si>
  <si>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</si>
  <si>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</si>
  <si>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</si>
  <si>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</si>
  <si>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</si>
  <si>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</si>
  <si>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</si>
  <si>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</si>
  <si>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</si>
  <si>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</si>
  <si>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</si>
  <si>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</si>
  <si>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</si>
  <si>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</si>
  <si>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</si>
  <si>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</si>
  <si>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</si>
  <si>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</si>
  <si>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</si>
  <si>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</si>
  <si>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</si>
  <si>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</si>
  <si>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</si>
  <si>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</si>
  <si>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</si>
  <si>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</si>
  <si>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</si>
  <si>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</si>
  <si>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</si>
  <si>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</si>
  <si>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</si>
  <si>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</si>
  <si>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</si>
  <si>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</si>
  <si>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</si>
  <si>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</si>
  <si>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</si>
  <si>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</si>
  <si>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</si>
  <si>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</si>
  <si>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</si>
  <si>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</si>
  <si>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</si>
  <si>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</si>
  <si>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</si>
  <si>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</si>
  <si>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</si>
  <si>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</si>
  <si>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</si>
  <si>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</si>
  <si>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</si>
  <si>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</si>
  <si>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</si>
  <si>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</si>
  <si>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</si>
  <si>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</si>
  <si>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</si>
  <si>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</si>
  <si>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</si>
  <si>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</si>
  <si>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</si>
  <si>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</si>
  <si>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</si>
  <si>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</si>
  <si>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</si>
  <si>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</si>
  <si>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</si>
  <si>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</si>
  <si>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</si>
  <si>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</si>
  <si>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</si>
  <si>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</si>
  <si>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</si>
  <si>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</si>
  <si>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</si>
  <si>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</si>
  <si>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</si>
  <si>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</si>
  <si>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</si>
  <si>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</si>
  <si>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</si>
  <si>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</si>
  <si>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</si>
  <si>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</si>
  <si>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</si>
  <si>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</si>
  <si>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</si>
  <si>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</si>
  <si>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</si>
  <si>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</si>
  <si>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</si>
  <si>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</si>
  <si>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</si>
  <si>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</si>
  <si>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</si>
  <si>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</si>
  <si>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</si>
  <si>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</si>
  <si>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</si>
  <si>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</si>
  <si>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</si>
  <si>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</si>
  <si>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</si>
  <si>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</si>
  <si>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</si>
  <si>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</si>
  <si>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</si>
  <si>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</si>
  <si>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</si>
  <si>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</si>
  <si>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</si>
  <si>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</si>
  <si>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</si>
  <si>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</si>
  <si>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</si>
  <si>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</si>
  <si>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</si>
  <si>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</si>
  <si>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</si>
  <si>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</si>
  <si>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</si>
  <si>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</si>
  <si>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</si>
  <si>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</si>
  <si>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</si>
  <si>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</si>
  <si>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</si>
  <si>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</si>
  <si>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</si>
  <si>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</si>
  <si>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</si>
  <si>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</si>
  <si>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</si>
  <si>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</si>
  <si>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</si>
  <si>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</si>
  <si>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</si>
  <si>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</si>
  <si>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</si>
  <si>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</si>
  <si>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</si>
  <si>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</si>
  <si>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</si>
  <si>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</si>
  <si>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</si>
  <si>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</si>
  <si>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</si>
  <si>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</si>
  <si>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</si>
  <si>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</si>
  <si>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</si>
  <si>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</si>
  <si>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</si>
  <si>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</si>
  <si>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</si>
  <si>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</si>
  <si>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</si>
  <si>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</si>
  <si>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</si>
  <si>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</si>
  <si>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</si>
  <si>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</si>
  <si>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</si>
  <si>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</si>
  <si>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</si>
  <si>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</si>
  <si>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</si>
  <si>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</si>
  <si>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</si>
  <si>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</si>
  <si>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</si>
  <si>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</si>
  <si>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</si>
  <si>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</si>
  <si>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</si>
  <si>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</si>
  <si>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</si>
  <si>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</si>
  <si>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</si>
  <si>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</si>
  <si>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</si>
  <si>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</si>
  <si>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</si>
  <si>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</si>
  <si>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</si>
  <si>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</si>
  <si>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</si>
  <si>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</si>
  <si>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</si>
  <si>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</si>
  <si>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</si>
  <si>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</si>
  <si>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</si>
  <si>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</si>
  <si>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</si>
  <si>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</si>
  <si>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</si>
  <si>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</si>
  <si>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</si>
  <si>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</si>
  <si>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</si>
  <si>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</si>
  <si>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</si>
  <si>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</si>
  <si>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</si>
  <si>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</si>
  <si>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</si>
  <si>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</si>
  <si>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</si>
  <si>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</si>
  <si>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</si>
  <si>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</si>
  <si>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</si>
  <si>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</si>
  <si>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</si>
  <si>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</si>
  <si>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</si>
  <si>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</si>
  <si>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</si>
  <si>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</si>
  <si>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</si>
  <si>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</si>
  <si>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</si>
  <si>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</si>
  <si>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</si>
  <si>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</si>
  <si>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</si>
  <si>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</si>
  <si>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</si>
  <si>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</si>
  <si>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</si>
  <si>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</si>
  <si>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</si>
  <si>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</si>
  <si>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</si>
  <si>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</si>
  <si>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</si>
  <si>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</si>
  <si>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</si>
  <si>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</si>
  <si>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</si>
  <si>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</si>
  <si>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</si>
  <si>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</si>
  <si>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</si>
  <si>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</si>
  <si>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</si>
  <si>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</si>
  <si>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</si>
  <si>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</si>
  <si>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</si>
  <si>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</si>
  <si>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</si>
  <si>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</si>
  <si>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</si>
  <si>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</si>
  <si>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</si>
  <si>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</si>
  <si>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</si>
  <si>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</si>
  <si>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</si>
  <si>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</si>
  <si>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</si>
  <si>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</si>
  <si>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</si>
  <si>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</si>
  <si>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</si>
  <si>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</si>
  <si>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</si>
  <si>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</si>
  <si>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</si>
  <si>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</si>
  <si>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</si>
  <si>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</si>
  <si>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</si>
  <si>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</si>
  <si>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</si>
  <si>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</si>
  <si>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</si>
  <si>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</si>
  <si>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</si>
  <si>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</si>
  <si>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</si>
  <si>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</si>
  <si>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</si>
  <si>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</si>
  <si>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</si>
  <si>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</si>
  <si>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</si>
  <si>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</si>
  <si>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</si>
  <si>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</si>
  <si>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</si>
  <si>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</si>
  <si>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</si>
  <si>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</si>
  <si>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</si>
  <si>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</si>
  <si>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</si>
  <si>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</si>
  <si>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</si>
  <si>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</si>
  <si>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</si>
  <si>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</si>
  <si>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</si>
  <si>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</si>
  <si>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</si>
  <si>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</si>
  <si>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</si>
  <si>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</si>
  <si>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</si>
  <si>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</si>
  <si>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</si>
  <si>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</si>
  <si>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</si>
  <si>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</si>
  <si>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</si>
  <si>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</si>
  <si>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</si>
  <si>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</si>
  <si>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</si>
  <si>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</si>
  <si>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</si>
  <si>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</si>
  <si>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</si>
  <si>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</si>
  <si>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</si>
  <si>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</si>
  <si>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</si>
  <si>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</si>
  <si>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</si>
  <si>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</si>
  <si>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</si>
  <si>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</si>
  <si>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</si>
  <si>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</si>
  <si>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</si>
  <si>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</si>
  <si>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</si>
  <si>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</si>
  <si>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</si>
  <si>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</si>
  <si>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</si>
  <si>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</si>
  <si>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</si>
  <si>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</si>
  <si>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</si>
  <si>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</si>
  <si>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</si>
  <si>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</si>
  <si>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</si>
  <si>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</si>
  <si>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</si>
  <si>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</si>
  <si>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</si>
  <si>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</si>
  <si>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</si>
  <si>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</si>
  <si>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</si>
  <si>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</si>
  <si>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</si>
  <si>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</si>
  <si>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</si>
  <si>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</si>
  <si>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</si>
  <si>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</si>
  <si>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</si>
  <si>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</si>
  <si>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</si>
  <si>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</si>
  <si>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</si>
  <si>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</si>
  <si>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</si>
  <si>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</si>
  <si>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</si>
  <si>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</si>
  <si>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</si>
  <si>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</si>
  <si>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</si>
  <si>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</si>
  <si>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</si>
  <si>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</si>
  <si>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</si>
  <si>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</si>
  <si>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</si>
  <si>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</si>
  <si>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</si>
  <si>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</si>
  <si>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</si>
  <si>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</si>
  <si>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</si>
  <si>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</si>
  <si>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</si>
  <si>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</si>
  <si>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</si>
  <si>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</si>
  <si>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</si>
  <si>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</si>
  <si>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</si>
  <si>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</si>
  <si>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</si>
  <si>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</si>
  <si>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</si>
  <si>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</si>
  <si>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</si>
  <si>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</si>
  <si>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</si>
  <si>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</si>
  <si>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</si>
  <si>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</si>
  <si>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</si>
  <si>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</si>
  <si>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</si>
  <si>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</si>
  <si>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</si>
  <si>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</si>
  <si>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</si>
  <si>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</si>
  <si>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</si>
  <si>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</si>
  <si>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</si>
  <si>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</si>
  <si>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</si>
  <si>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</si>
  <si>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</si>
  <si>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</si>
  <si>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</si>
  <si>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</si>
  <si>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</si>
  <si>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</si>
  <si>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</si>
  <si>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</si>
  <si>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</si>
  <si>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</si>
  <si>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</si>
  <si>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</si>
  <si>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</si>
  <si>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</si>
  <si>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</si>
  <si>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</si>
  <si>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</si>
  <si>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</si>
  <si>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</si>
  <si>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</si>
  <si>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</si>
  <si>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</si>
  <si>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</si>
  <si>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</si>
  <si>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</si>
  <si>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</si>
  <si>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</si>
  <si>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</si>
  <si>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</si>
  <si>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</si>
  <si>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</si>
  <si>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</si>
  <si>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</si>
  <si>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</si>
  <si>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</si>
  <si>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</si>
  <si>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</si>
  <si>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</si>
  <si>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</si>
  <si>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</si>
  <si>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</si>
  <si>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</si>
  <si>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</si>
  <si>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</si>
  <si>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</si>
  <si>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</si>
  <si>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</si>
  <si>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</si>
  <si>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</si>
  <si>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</si>
  <si>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</si>
  <si>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</si>
  <si>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</si>
  <si>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</si>
  <si>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</si>
  <si>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</si>
  <si>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</si>
  <si>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</si>
  <si>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</si>
  <si>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</si>
  <si>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</si>
  <si>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</si>
  <si>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</si>
  <si>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</si>
  <si>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</si>
  <si>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</si>
  <si>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</si>
  <si>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</si>
  <si>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</si>
  <si>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</si>
  <si>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</si>
  <si>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</si>
  <si>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</si>
  <si>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</si>
  <si>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</si>
  <si>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</si>
  <si>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</si>
  <si>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</si>
  <si>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</si>
  <si>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</si>
  <si>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</si>
  <si>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</si>
  <si>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</si>
  <si>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</si>
  <si>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</si>
  <si>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</si>
  <si>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</si>
  <si>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</si>
  <si>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</si>
  <si>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</si>
  <si>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</si>
  <si>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</si>
  <si>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</si>
  <si>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</si>
  <si>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</si>
  <si>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</si>
  <si>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</si>
  <si>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</si>
  <si>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</si>
  <si>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</si>
  <si>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</si>
  <si>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</si>
  <si>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</si>
  <si>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</si>
  <si>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</si>
  <si>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</si>
  <si>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</si>
  <si>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</si>
  <si>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</si>
  <si>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</si>
  <si>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</si>
  <si>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</si>
  <si>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</si>
  <si>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</si>
  <si>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</si>
  <si>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</si>
  <si>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</si>
  <si>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</si>
  <si>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</si>
  <si>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</si>
  <si>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</si>
  <si>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</si>
  <si>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</si>
  <si>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</si>
  <si>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</si>
  <si>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</si>
  <si>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</si>
  <si>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</si>
  <si>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</si>
  <si>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</si>
  <si>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</si>
  <si>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</si>
  <si>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</si>
  <si>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</si>
  <si>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</si>
  <si>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</si>
  <si>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</si>
  <si>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</si>
  <si>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</si>
  <si>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</si>
  <si>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</si>
  <si>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</si>
  <si>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</si>
  <si>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</si>
  <si>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</si>
  <si>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</si>
  <si>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</si>
  <si>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</si>
  <si>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</si>
  <si>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</si>
  <si>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</si>
  <si>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</si>
  <si>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</si>
  <si>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</si>
  <si>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</si>
  <si>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</si>
  <si>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</si>
  <si>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</si>
  <si>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</si>
  <si>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</si>
  <si>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</si>
  <si>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</si>
  <si>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</si>
  <si>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</si>
  <si>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</si>
  <si>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</si>
  <si>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</si>
  <si>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</si>
  <si>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</si>
  <si>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</si>
  <si>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</si>
  <si>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</si>
  <si>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</si>
  <si>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</si>
  <si>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</si>
  <si>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</si>
  <si>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</si>
  <si>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</si>
  <si>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</si>
  <si>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</si>
  <si>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</si>
  <si>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</si>
  <si>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</si>
  <si>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</si>
  <si>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</si>
  <si>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</si>
  <si>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</si>
  <si>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</si>
  <si>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</si>
  <si>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</si>
  <si>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</si>
  <si>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</si>
  <si>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</si>
  <si>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</si>
  <si>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</si>
  <si>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</si>
  <si>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</si>
  <si>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</si>
  <si>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</si>
  <si>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</si>
  <si>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</si>
  <si>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</si>
  <si>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</si>
  <si>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</si>
  <si>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</si>
  <si>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</si>
  <si>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</si>
  <si>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</si>
  <si>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</si>
  <si>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</si>
  <si>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</si>
  <si>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</si>
  <si>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</si>
  <si>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</si>
  <si>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</si>
  <si>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</si>
  <si>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</si>
  <si>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</si>
  <si>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</si>
  <si>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</si>
  <si>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</si>
  <si>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</si>
  <si>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</si>
  <si>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</si>
  <si>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</si>
  <si>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</si>
  <si>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</si>
  <si>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</si>
  <si>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</si>
  <si>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</si>
  <si>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</si>
  <si>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</si>
  <si>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</si>
  <si>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</si>
  <si>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</si>
  <si>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</si>
  <si>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</si>
  <si>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</si>
  <si>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</si>
  <si>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</si>
  <si>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</si>
  <si>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</si>
  <si>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</si>
  <si>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</si>
  <si>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</si>
  <si>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</si>
  <si>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</si>
  <si>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</si>
  <si>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</si>
  <si>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</si>
  <si>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</si>
  <si>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</si>
  <si>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</si>
  <si>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</si>
  <si>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</si>
  <si>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</si>
  <si>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</si>
  <si>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</si>
  <si>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</si>
  <si>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</si>
  <si>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</si>
  <si>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</si>
  <si>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</si>
  <si>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</si>
  <si>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</si>
  <si>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</si>
  <si>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</si>
  <si>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</si>
  <si>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</si>
  <si>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</si>
  <si>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</si>
  <si>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</si>
  <si>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</si>
  <si>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</si>
  <si>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</si>
  <si>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</si>
  <si>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</si>
  <si>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</si>
  <si>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</si>
  <si>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</si>
  <si>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</si>
  <si>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</si>
  <si>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</si>
  <si>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</si>
  <si>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</si>
  <si>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</si>
  <si>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</si>
  <si>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</si>
  <si>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</si>
  <si>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</si>
  <si>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</si>
  <si>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</si>
  <si>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</si>
  <si>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</si>
  <si>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</si>
  <si>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</si>
  <si>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</si>
  <si>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</si>
  <si>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</si>
  <si>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</si>
  <si>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</si>
  <si>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</si>
  <si>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</si>
  <si>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</si>
  <si>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</si>
  <si>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</si>
  <si>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</si>
  <si>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</si>
  <si>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</si>
  <si>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</si>
  <si>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</si>
  <si>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</si>
  <si>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</si>
  <si>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</si>
  <si>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</si>
  <si>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</si>
  <si>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</si>
  <si>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</si>
  <si>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</si>
  <si>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</si>
  <si>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</si>
  <si>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</si>
  <si>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</si>
  <si>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</si>
  <si>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</si>
  <si>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</si>
  <si>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</si>
  <si>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</si>
  <si>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</si>
  <si>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</si>
  <si>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</si>
  <si>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</si>
  <si>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</si>
  <si>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</si>
  <si>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</si>
  <si>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</si>
  <si>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</si>
  <si>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</si>
  <si>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</si>
  <si>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</si>
  <si>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</si>
  <si>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</si>
  <si>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</si>
  <si>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</si>
  <si>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</si>
  <si>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</si>
  <si>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</si>
  <si>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</si>
  <si>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</si>
  <si>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</si>
  <si>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</si>
  <si>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</si>
  <si>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</si>
  <si>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</si>
  <si>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</si>
  <si>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</si>
  <si>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</si>
  <si>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</si>
  <si>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</si>
  <si>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</si>
  <si>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</si>
  <si>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</si>
  <si>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</si>
  <si>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</si>
  <si>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</si>
  <si>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</si>
  <si>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</si>
  <si>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</si>
  <si>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</si>
  <si>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</si>
  <si>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</si>
  <si>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</si>
  <si>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</si>
  <si>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</si>
  <si>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</si>
  <si>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</si>
  <si>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</si>
  <si>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</si>
  <si>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</si>
  <si>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</si>
  <si>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</si>
  <si>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</si>
  <si>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</si>
  <si>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</si>
  <si>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</si>
  <si>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</si>
  <si>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</si>
  <si>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</si>
  <si>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</si>
  <si>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</si>
  <si>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</si>
  <si>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</si>
  <si>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</si>
  <si>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</si>
  <si>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</si>
  <si>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</si>
  <si>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</si>
  <si>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</si>
  <si>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</si>
  <si>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</si>
  <si>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</si>
  <si>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</si>
  <si>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</si>
  <si>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</si>
  <si>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</si>
  <si>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</si>
  <si>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</si>
  <si>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</si>
  <si>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</si>
  <si>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</si>
  <si>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</si>
  <si>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</si>
  <si>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</si>
  <si>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</si>
  <si>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</si>
  <si>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</si>
  <si>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</si>
  <si>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</si>
  <si>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</si>
  <si>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</si>
  <si>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</si>
  <si>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</si>
  <si>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</si>
  <si>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</si>
  <si>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</si>
  <si>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</si>
  <si>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</si>
  <si>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</si>
  <si>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</si>
  <si>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</si>
  <si>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</si>
  <si>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</si>
  <si>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</si>
  <si>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</si>
  <si>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</si>
  <si>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</si>
  <si>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</si>
  <si>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</si>
  <si>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</si>
  <si>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</si>
  <si>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</si>
  <si>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</si>
  <si>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</si>
  <si>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</si>
  <si>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</si>
  <si>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</si>
  <si>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</si>
  <si>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</si>
  <si>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</si>
  <si>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</si>
  <si>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</si>
  <si>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</si>
  <si>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</si>
  <si>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</si>
  <si>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</si>
  <si>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</si>
  <si>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</si>
  <si>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</si>
  <si>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</si>
  <si>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</si>
  <si>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</si>
  <si>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</si>
  <si>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</si>
  <si>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</si>
  <si>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</si>
  <si>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</si>
  <si>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</si>
  <si>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</si>
  <si>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</si>
  <si>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</si>
  <si>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</si>
  <si>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</si>
  <si>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</si>
  <si>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</si>
  <si>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</si>
  <si>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</si>
  <si>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</si>
  <si>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</si>
  <si>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</si>
  <si>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</si>
  <si>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</si>
  <si>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</si>
  <si>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</si>
  <si>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</si>
  <si>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</si>
  <si>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</si>
  <si>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</si>
  <si>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</si>
  <si>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</si>
  <si>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</si>
  <si>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</si>
  <si>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</si>
  <si>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</si>
  <si>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</si>
  <si>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</si>
  <si>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</si>
  <si>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</si>
  <si>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</si>
  <si>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</si>
  <si>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</si>
  <si>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</si>
  <si>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</si>
  <si>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</si>
  <si>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</si>
  <si>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</si>
  <si>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</si>
  <si>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</si>
  <si>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</si>
  <si>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</si>
  <si>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</si>
  <si>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</si>
  <si>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</si>
  <si>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</si>
  <si>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</si>
  <si>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</si>
  <si>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</si>
  <si>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</si>
  <si>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</si>
  <si>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</si>
  <si>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</si>
  <si>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</si>
  <si>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</si>
  <si>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</si>
  <si>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</si>
  <si>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</si>
  <si>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</si>
  <si>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</si>
  <si>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</si>
  <si>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</si>
  <si>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</si>
  <si>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</si>
  <si>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</si>
  <si>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</si>
  <si>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</si>
  <si>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</si>
  <si>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</si>
  <si>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</si>
  <si>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</si>
  <si>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</si>
  <si>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</si>
  <si>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</si>
  <si>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</si>
  <si>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</si>
  <si>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</si>
  <si>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</si>
  <si>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</si>
  <si>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</si>
  <si>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</si>
  <si>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</si>
  <si>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</si>
  <si>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</si>
  <si>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</si>
  <si>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</si>
  <si>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</si>
  <si>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</si>
  <si>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</si>
  <si>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</si>
  <si>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</si>
  <si>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</si>
  <si>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</si>
  <si>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</si>
  <si>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</si>
  <si>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</si>
  <si>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</si>
  <si>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</si>
  <si>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</si>
  <si>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</si>
  <si>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</si>
  <si>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</si>
  <si>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</si>
  <si>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</si>
  <si>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</si>
  <si>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</si>
  <si>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</si>
  <si>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</si>
  <si>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</si>
  <si>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</si>
  <si>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</si>
  <si>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</si>
  <si>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</si>
  <si>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</si>
  <si>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</si>
  <si>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</si>
  <si>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</si>
  <si>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</si>
  <si>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</si>
  <si>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</si>
  <si>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</si>
  <si>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</si>
  <si>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</si>
  <si>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</si>
  <si>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</si>
  <si>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</si>
  <si>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</si>
  <si>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</si>
  <si>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</si>
  <si>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</si>
  <si>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</si>
  <si>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</si>
  <si>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</si>
  <si>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</si>
  <si>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</si>
  <si>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</si>
  <si>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</si>
  <si>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</si>
  <si>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</si>
  <si>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</si>
  <si>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</si>
  <si>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</si>
  <si>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</si>
  <si>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</si>
  <si>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</si>
  <si>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</si>
  <si>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</si>
  <si>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</si>
  <si>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</si>
  <si>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</si>
  <si>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</si>
  <si>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</si>
  <si>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</si>
  <si>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</si>
  <si>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</si>
  <si>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</si>
  <si>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</si>
  <si>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</si>
  <si>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</si>
  <si>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</si>
  <si>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</si>
  <si>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</si>
  <si>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</si>
  <si>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</si>
  <si>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</si>
  <si>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</si>
  <si>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</si>
  <si>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</si>
  <si>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</si>
  <si>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</si>
  <si>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</si>
  <si>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</si>
  <si>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</si>
  <si>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</si>
  <si>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</si>
  <si>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</si>
  <si>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</si>
  <si>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</si>
  <si>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</si>
  <si>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</si>
  <si>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</si>
  <si>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</si>
  <si>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</si>
  <si>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</si>
  <si>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</si>
  <si>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</si>
  <si>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</si>
  <si>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</si>
  <si>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</si>
  <si>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</si>
  <si>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</si>
  <si>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</si>
  <si>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</si>
  <si>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</si>
  <si>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</si>
  <si>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</si>
  <si>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</si>
  <si>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</si>
  <si>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</si>
  <si>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</si>
  <si>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</si>
  <si>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</si>
  <si>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</si>
  <si>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</si>
  <si>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</si>
  <si>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</si>
  <si>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</si>
  <si>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</si>
  <si>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</si>
  <si>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</si>
  <si>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</si>
  <si>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</si>
  <si>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</si>
  <si>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</si>
  <si>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</si>
  <si>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</si>
  <si>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</si>
  <si>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</si>
  <si>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</si>
  <si>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</si>
  <si>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</si>
  <si>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</si>
  <si>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</si>
  <si>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</si>
  <si>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</si>
  <si>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</si>
  <si>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</si>
  <si>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</si>
  <si>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</si>
  <si>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</si>
  <si>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</si>
  <si>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</si>
  <si>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</si>
  <si>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</si>
  <si>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</si>
  <si>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</si>
  <si>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</si>
  <si>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</si>
  <si>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</si>
  <si>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</si>
  <si>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</si>
  <si>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</si>
  <si>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</si>
  <si>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</si>
  <si>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</si>
  <si>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</si>
  <si>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</si>
  <si>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</si>
  <si>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</si>
  <si>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</si>
  <si>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</si>
  <si>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</si>
  <si>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</si>
  <si>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</si>
  <si>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</si>
  <si>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</si>
  <si>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</si>
  <si>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</si>
  <si>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</si>
  <si>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</si>
  <si>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</si>
  <si>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</si>
  <si>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</si>
  <si>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</si>
  <si>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</si>
  <si>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</si>
  <si>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</si>
  <si>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</si>
  <si>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</si>
  <si>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</si>
  <si>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</si>
  <si>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</si>
  <si>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</si>
  <si>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</si>
  <si>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</si>
  <si>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</si>
  <si>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</si>
  <si>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</si>
  <si>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</si>
  <si>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</si>
  <si>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</si>
  <si>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</si>
  <si>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</si>
  <si>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</si>
  <si>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</si>
  <si>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</si>
  <si>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</si>
  <si>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</si>
  <si>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</si>
  <si>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</si>
  <si>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</si>
  <si>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</si>
  <si>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</si>
  <si>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</si>
  <si>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</si>
  <si>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</si>
  <si>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</si>
  <si>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</si>
  <si>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</si>
  <si>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</si>
  <si>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</si>
  <si>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</si>
  <si>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</si>
  <si>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</si>
  <si>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</si>
  <si>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</si>
  <si>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</si>
  <si>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</si>
  <si>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</si>
  <si>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</si>
  <si>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</si>
  <si>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</si>
  <si>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</si>
  <si>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</si>
  <si>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</si>
  <si>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</si>
  <si>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</si>
  <si>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</si>
  <si>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</si>
  <si>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</si>
  <si>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</si>
  <si>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</si>
  <si>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</si>
  <si>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</si>
  <si>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</si>
  <si>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</si>
  <si>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</si>
  <si>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</si>
  <si>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</si>
  <si>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</si>
  <si>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</si>
  <si>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</si>
  <si>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</si>
  <si>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</si>
  <si>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</si>
  <si>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</si>
  <si>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</si>
  <si>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</si>
  <si>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</si>
  <si>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</si>
  <si>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</si>
  <si>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</si>
  <si>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</si>
  <si>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</si>
  <si>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</si>
  <si>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</si>
  <si>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</si>
  <si>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</si>
  <si>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</si>
  <si>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</si>
  <si>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</si>
  <si>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</si>
  <si>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</si>
  <si>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</si>
  <si>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</si>
  <si>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</si>
  <si>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</si>
  <si>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</si>
  <si>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</si>
  <si>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</si>
  <si>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</si>
  <si>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</si>
  <si>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</si>
  <si>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</si>
  <si>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</si>
  <si>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</si>
  <si>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</si>
  <si>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</si>
  <si>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</si>
  <si>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</si>
  <si>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</si>
  <si>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</si>
  <si>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</si>
  <si>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</si>
  <si>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</si>
  <si>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</si>
  <si>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</si>
  <si>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</si>
  <si>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</si>
  <si>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</si>
  <si>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</si>
  <si>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</si>
  <si>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</si>
  <si>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</si>
  <si>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</si>
  <si>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</si>
  <si>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</si>
  <si>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</si>
  <si>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</si>
  <si>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</si>
  <si>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</si>
  <si>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</si>
  <si>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</si>
  <si>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</si>
  <si>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</si>
  <si>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</si>
  <si>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</si>
  <si>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</si>
  <si>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</si>
  <si>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</si>
  <si>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</si>
  <si>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</si>
  <si>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</si>
  <si>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</si>
  <si>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</si>
  <si>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</si>
  <si>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</si>
  <si>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</si>
  <si>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</si>
  <si>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</si>
  <si>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</si>
  <si>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</si>
  <si>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</si>
  <si>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</si>
  <si>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</si>
  <si>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</si>
  <si>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</si>
  <si>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</si>
  <si>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</si>
  <si>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</si>
  <si>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</si>
  <si>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</si>
  <si>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</si>
  <si>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</si>
  <si>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</si>
  <si>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</si>
  <si>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</si>
  <si>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</si>
  <si>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</si>
  <si>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</si>
  <si>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</si>
  <si>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</si>
  <si>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</si>
  <si>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</si>
  <si>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</si>
  <si>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</si>
  <si>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</si>
  <si>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</si>
  <si>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</si>
  <si>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</si>
  <si>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</si>
  <si>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</si>
  <si>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</si>
  <si>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</si>
  <si>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</si>
  <si>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</si>
  <si>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</si>
  <si>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</si>
  <si>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</si>
  <si>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</si>
  <si>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</si>
  <si>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</si>
  <si>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</si>
  <si>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</si>
  <si>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</si>
  <si>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</si>
  <si>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</si>
  <si>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</si>
  <si>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</si>
  <si>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</si>
  <si>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</si>
  <si>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</si>
  <si>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</si>
  <si>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</si>
  <si>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</si>
  <si>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</si>
  <si>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</si>
  <si>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</si>
  <si>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</si>
  <si>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</si>
  <si>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</si>
  <si>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</si>
  <si>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</si>
  <si>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</si>
  <si>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</si>
  <si>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</si>
  <si>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</si>
  <si>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</si>
  <si>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</si>
  <si>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</si>
  <si>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</si>
  <si>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</si>
  <si>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</si>
  <si>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</si>
  <si>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</si>
  <si>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</si>
  <si>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</si>
  <si>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</si>
  <si>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</si>
  <si>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</si>
  <si>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</si>
  <si>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</si>
  <si>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</si>
  <si>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</si>
  <si>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</si>
  <si>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</si>
  <si>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</si>
  <si>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</si>
  <si>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</si>
  <si>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</si>
  <si>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</si>
  <si>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</si>
  <si>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</si>
  <si>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</si>
  <si>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</si>
  <si>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</si>
  <si>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</si>
  <si>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</si>
  <si>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</si>
  <si>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</si>
  <si>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</si>
  <si>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</si>
  <si>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</si>
  <si>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</si>
  <si>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</si>
  <si>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</si>
  <si>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</si>
  <si>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</si>
  <si>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</si>
  <si>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</si>
  <si>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</si>
  <si>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</si>
  <si>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</si>
  <si>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</si>
  <si>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</si>
  <si>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</si>
  <si>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</si>
  <si>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</si>
  <si>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</si>
  <si>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</si>
  <si>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</si>
  <si>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</si>
  <si>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</si>
  <si>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</si>
  <si>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</si>
  <si>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</si>
  <si>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</si>
  <si>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</si>
  <si>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</si>
  <si>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</si>
  <si>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</si>
  <si>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</si>
  <si>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</si>
  <si>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</si>
  <si>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</si>
  <si>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</si>
  <si>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</si>
  <si>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</si>
  <si>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</si>
  <si>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</si>
  <si>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</si>
  <si>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</si>
  <si>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</si>
  <si>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</si>
  <si>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</si>
  <si>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</si>
  <si>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</si>
  <si>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</si>
  <si>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</si>
  <si>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</si>
  <si>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</si>
  <si>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</si>
  <si>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</si>
  <si>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</si>
  <si>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</si>
  <si>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</si>
  <si>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</si>
  <si>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</si>
  <si>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</si>
  <si>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</si>
  <si>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</si>
  <si>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</si>
  <si>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</si>
  <si>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</si>
  <si>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</si>
  <si>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</si>
  <si>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</si>
  <si>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</si>
  <si>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</si>
  <si>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</si>
  <si>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</si>
  <si>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</si>
  <si>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</si>
  <si>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</si>
  <si>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</si>
  <si>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</si>
  <si>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</si>
  <si>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</si>
  <si>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</si>
  <si>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</si>
  <si>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</si>
  <si>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</si>
  <si>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</si>
  <si>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</si>
  <si>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</si>
  <si>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</si>
  <si>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</si>
  <si>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</si>
  <si>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</si>
  <si>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</si>
  <si>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</si>
  <si>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</si>
  <si>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</si>
  <si>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</si>
  <si>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</si>
  <si>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</si>
  <si>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</si>
  <si>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</si>
  <si>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</si>
  <si>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</si>
  <si>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</si>
  <si>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</si>
  <si>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</si>
  <si>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</si>
  <si>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</si>
  <si>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</si>
  <si>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</si>
  <si>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</si>
  <si>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</si>
  <si>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</si>
  <si>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</si>
  <si>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</si>
  <si>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</si>
  <si>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</si>
  <si>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</si>
  <si>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</si>
  <si>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</si>
  <si>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</si>
  <si>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</si>
  <si>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</si>
  <si>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</si>
  <si>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</si>
  <si>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</si>
  <si>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</si>
  <si>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</si>
  <si>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</si>
  <si>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</si>
  <si>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</si>
  <si>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</si>
  <si>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</si>
  <si>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</si>
  <si>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</si>
  <si>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</si>
  <si>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</si>
  <si>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</si>
  <si>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</si>
  <si>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</si>
  <si>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</si>
  <si>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</si>
  <si>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</si>
  <si>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</si>
  <si>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</si>
  <si>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</si>
  <si>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</si>
  <si>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</si>
  <si>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</si>
  <si>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</si>
  <si>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</si>
  <si>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</si>
  <si>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</si>
  <si>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</si>
  <si>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</si>
  <si>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</si>
  <si>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</si>
  <si>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</si>
  <si>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</si>
  <si>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</si>
  <si>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</si>
  <si>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</si>
  <si>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</si>
  <si>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</si>
  <si>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</si>
  <si>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</si>
  <si>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</si>
  <si>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</si>
  <si>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</si>
  <si>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</si>
  <si>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</si>
  <si>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</si>
  <si>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</si>
  <si>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</si>
  <si>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</si>
  <si>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</si>
  <si>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</si>
  <si>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</si>
  <si>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</si>
  <si>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</si>
  <si>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</si>
  <si>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</si>
  <si>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</si>
  <si>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</si>
  <si>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</si>
  <si>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</si>
  <si>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</si>
  <si>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</si>
  <si>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</si>
  <si>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</si>
  <si>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</si>
  <si>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</si>
  <si>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</si>
  <si>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</si>
  <si>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</si>
  <si>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</si>
  <si>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</si>
  <si>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</si>
  <si>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</si>
  <si>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</si>
  <si>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</si>
  <si>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</si>
  <si>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</si>
  <si>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</si>
  <si>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</si>
  <si>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</si>
  <si>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</si>
  <si>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</si>
  <si>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</si>
  <si>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</si>
  <si>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</si>
  <si>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</si>
  <si>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</si>
  <si>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</si>
  <si>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</si>
  <si>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</si>
  <si>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</si>
  <si>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</si>
  <si>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</si>
  <si>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</si>
  <si>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</si>
  <si>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</si>
  <si>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</si>
  <si>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</si>
  <si>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</si>
  <si>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</si>
  <si>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</si>
  <si>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</si>
  <si>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</si>
  <si>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</si>
  <si>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</si>
  <si>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</si>
  <si>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</si>
  <si>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</si>
  <si>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</si>
  <si>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</si>
  <si>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</si>
  <si>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</si>
  <si>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</si>
  <si>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</si>
  <si>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</si>
  <si>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</si>
  <si>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</si>
  <si>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</si>
  <si>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</si>
  <si>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</si>
  <si>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</si>
  <si>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</si>
  <si>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</si>
  <si>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</si>
  <si>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</si>
  <si>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</si>
  <si>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</si>
  <si>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</si>
  <si>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</si>
  <si>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</si>
  <si>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</si>
  <si>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</si>
  <si>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</si>
  <si>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</si>
  <si>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</si>
  <si>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</si>
  <si>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</si>
  <si>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</si>
  <si>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</si>
  <si>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</si>
  <si>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</si>
  <si>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</si>
  <si>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</si>
  <si>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</si>
  <si>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</si>
  <si>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</si>
  <si>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</si>
  <si>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</si>
  <si>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</si>
  <si>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</si>
  <si>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</si>
  <si>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</si>
  <si>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</si>
  <si>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</si>
  <si>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</si>
  <si>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</si>
  <si>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</si>
  <si>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</si>
  <si>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</si>
  <si>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</si>
  <si>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</si>
  <si>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</si>
  <si>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</si>
  <si>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</si>
  <si>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</si>
  <si>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</si>
  <si>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</si>
  <si>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</si>
  <si>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</si>
  <si>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</si>
  <si>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</si>
  <si>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</si>
  <si>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</si>
  <si>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</si>
  <si>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</si>
  <si>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</si>
  <si>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</si>
  <si>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</si>
  <si>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</si>
  <si>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</si>
  <si>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</si>
  <si>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</si>
  <si>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</si>
  <si>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</si>
  <si>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</si>
  <si>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</si>
  <si>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</si>
  <si>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</si>
  <si>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</si>
  <si>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</si>
  <si>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</si>
  <si>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</si>
  <si>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</si>
  <si>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</si>
  <si>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</si>
  <si>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</si>
  <si>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</si>
  <si>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</si>
  <si>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</si>
  <si>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</si>
  <si>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</si>
  <si>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</si>
  <si>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</si>
  <si>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</si>
  <si>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</si>
  <si>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</si>
  <si>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</si>
  <si>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</si>
  <si>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</si>
  <si>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</si>
  <si>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</si>
  <si>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</si>
  <si>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</si>
  <si>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</si>
  <si>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</si>
  <si>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</si>
  <si>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</si>
  <si>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</si>
  <si>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</si>
  <si>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</si>
  <si>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</si>
  <si>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</si>
  <si>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</si>
  <si>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</si>
  <si>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</si>
  <si>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</si>
  <si>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</si>
  <si>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</si>
  <si>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</si>
  <si>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</si>
  <si>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</si>
  <si>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</si>
  <si>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</si>
  <si>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</si>
  <si>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</si>
  <si>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</si>
  <si>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</si>
  <si>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</si>
  <si>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</si>
  <si>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</si>
  <si>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</si>
  <si>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</si>
  <si>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</si>
  <si>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</si>
  <si>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</si>
  <si>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</si>
  <si>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</si>
  <si>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</si>
  <si>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</si>
  <si>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</si>
  <si>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</si>
  <si>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</si>
  <si>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</si>
  <si>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</si>
  <si>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</si>
  <si>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</si>
  <si>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</si>
  <si>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</si>
  <si>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</si>
  <si>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</si>
  <si>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</si>
  <si>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</si>
  <si>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</si>
  <si>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</si>
  <si>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</si>
  <si>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</si>
  <si>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</si>
  <si>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</si>
  <si>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</si>
  <si>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</si>
  <si>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</si>
  <si>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</si>
  <si>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</si>
  <si>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</si>
  <si>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</si>
  <si>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</si>
  <si>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</si>
  <si>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</si>
  <si>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</si>
  <si>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</si>
  <si>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</si>
  <si>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</si>
  <si>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</si>
  <si>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</si>
  <si>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</si>
  <si>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</si>
  <si>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</si>
  <si>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</si>
  <si>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</si>
  <si>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</si>
  <si>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</si>
  <si>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</si>
  <si>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</si>
  <si>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</si>
  <si>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</si>
  <si>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</si>
  <si>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</si>
  <si>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</si>
  <si>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</si>
  <si>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</si>
  <si>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</si>
  <si>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</si>
  <si>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</si>
  <si>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</si>
  <si>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</si>
  <si>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</si>
  <si>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</si>
  <si>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</si>
  <si>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</si>
  <si>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</si>
  <si>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</si>
  <si>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</si>
  <si>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</si>
  <si>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</si>
  <si>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</si>
  <si>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</si>
  <si>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</si>
  <si>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</si>
  <si>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</si>
  <si>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</si>
  <si>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</si>
  <si>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</si>
  <si>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</si>
  <si>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</si>
  <si>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</si>
  <si>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</si>
  <si>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</si>
  <si>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</si>
  <si>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</si>
  <si>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</si>
  <si>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</si>
  <si>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</si>
  <si>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</si>
  <si>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</si>
  <si>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</si>
  <si>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</si>
  <si>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</si>
  <si>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</si>
  <si>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</si>
  <si>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</si>
  <si>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</si>
  <si>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</si>
  <si>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</si>
  <si>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</si>
  <si>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</si>
  <si>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</si>
  <si>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</si>
  <si>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</si>
  <si>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</si>
  <si>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</si>
  <si>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</si>
  <si>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</si>
  <si>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</si>
  <si>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</si>
  <si>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</si>
  <si>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</si>
  <si>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</si>
  <si>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</si>
  <si>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</si>
  <si>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</si>
  <si>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</si>
  <si>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</si>
  <si>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</si>
  <si>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</si>
  <si>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</si>
  <si>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</si>
  <si>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</si>
  <si>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</si>
  <si>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</si>
  <si>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</si>
  <si>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</si>
  <si>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</si>
  <si>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</si>
  <si>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</si>
  <si>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</si>
  <si>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</si>
  <si>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</si>
  <si>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</si>
  <si>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</si>
  <si>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</si>
  <si>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</si>
  <si>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</si>
  <si>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</si>
  <si>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</si>
  <si>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</si>
  <si>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</si>
  <si>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</si>
  <si>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</si>
  <si>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</si>
  <si>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</si>
  <si>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</si>
  <si>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</si>
  <si>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</si>
  <si>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</si>
  <si>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</si>
  <si>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</si>
  <si>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</si>
  <si>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</si>
  <si>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</si>
  <si>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</si>
  <si>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</si>
  <si>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</si>
  <si>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</si>
  <si>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</si>
  <si>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</si>
  <si>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</si>
  <si>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</si>
  <si>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</si>
  <si>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</si>
  <si>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</si>
  <si>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</si>
  <si>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</si>
  <si>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</si>
  <si>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</si>
  <si>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</si>
  <si>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</si>
  <si>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</si>
  <si>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</si>
  <si>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</si>
  <si>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</si>
  <si>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</si>
  <si>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</si>
  <si>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</si>
  <si>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</si>
  <si>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</si>
  <si>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</si>
  <si>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</si>
  <si>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</si>
  <si>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</si>
  <si>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</si>
  <si>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</si>
  <si>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</si>
  <si>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</si>
  <si>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</si>
  <si>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</si>
  <si>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</si>
  <si>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</si>
  <si>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</si>
  <si>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</si>
  <si>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</si>
  <si>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</si>
  <si>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</si>
  <si>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</si>
  <si>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</si>
  <si>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</si>
  <si>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</si>
  <si>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</si>
  <si>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</si>
  <si>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</si>
  <si>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</si>
  <si>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</si>
  <si>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</si>
  <si>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</si>
  <si>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</si>
  <si>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</si>
  <si>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</si>
  <si>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</si>
  <si>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</si>
  <si>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</si>
  <si>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</si>
  <si>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</si>
  <si>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</si>
  <si>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</si>
  <si>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</si>
  <si>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</si>
  <si>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</si>
  <si>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</si>
  <si>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</si>
  <si>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</si>
  <si>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</si>
  <si>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</si>
  <si>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</si>
  <si>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</si>
  <si>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</si>
  <si>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</si>
  <si>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</si>
  <si>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</si>
  <si>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</si>
  <si>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</si>
  <si>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</si>
  <si>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</si>
  <si>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</si>
  <si>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</si>
  <si>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</si>
  <si>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</si>
  <si>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</si>
  <si>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</si>
  <si>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</si>
  <si>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</si>
  <si>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</si>
  <si>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</si>
  <si>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</si>
  <si>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</si>
  <si>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</si>
  <si>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</si>
  <si>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</si>
  <si>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</si>
  <si>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</si>
  <si>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</si>
  <si>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</si>
  <si>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</si>
  <si>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</si>
  <si>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</si>
  <si>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</si>
  <si>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</si>
  <si>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</si>
  <si>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</si>
  <si>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</si>
  <si>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</si>
  <si>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</si>
  <si>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</si>
  <si>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</si>
  <si>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</si>
  <si>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</si>
  <si>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</si>
  <si>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</si>
  <si>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</si>
  <si>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</si>
  <si>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</si>
  <si>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</si>
  <si>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</si>
  <si>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</si>
  <si>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</si>
  <si>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</si>
  <si>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</si>
  <si>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</si>
  <si>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</si>
  <si>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</si>
  <si>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</si>
  <si>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</si>
  <si>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</si>
  <si>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</si>
  <si>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</si>
  <si>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</si>
  <si>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</si>
  <si>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</si>
  <si>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</si>
  <si>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</si>
  <si>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</si>
  <si>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</si>
  <si>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</si>
  <si>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</si>
  <si>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</si>
  <si>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</si>
  <si>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</si>
  <si>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</si>
  <si>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</si>
  <si>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</si>
  <si>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</si>
  <si>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</si>
  <si>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</si>
  <si>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</si>
  <si>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</si>
  <si>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</si>
  <si>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</si>
  <si>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</si>
  <si>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</si>
  <si>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</si>
  <si>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</si>
  <si>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</si>
  <si>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</si>
  <si>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</si>
  <si>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</si>
  <si>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</si>
  <si>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</si>
  <si>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</si>
  <si>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</si>
  <si>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</si>
  <si>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</si>
  <si>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</si>
  <si>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</si>
  <si>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</si>
  <si>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</si>
  <si>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</si>
  <si>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</si>
  <si>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</si>
  <si>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</si>
  <si>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</si>
  <si>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</si>
  <si>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</si>
  <si>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</si>
  <si>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</si>
  <si>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</si>
  <si>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</si>
  <si>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</si>
  <si>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</si>
  <si>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</si>
  <si>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</si>
  <si>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</si>
  <si>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</si>
  <si>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</si>
  <si>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</si>
  <si>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</si>
  <si>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</si>
  <si>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</si>
  <si>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</si>
  <si>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</si>
  <si>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</si>
  <si>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</si>
  <si>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</si>
  <si>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</si>
  <si>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</si>
  <si>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</si>
  <si>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</si>
  <si>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</si>
  <si>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</si>
  <si>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</si>
  <si>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</si>
  <si>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</si>
  <si>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</si>
  <si>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</si>
  <si>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</si>
  <si>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</si>
  <si>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</si>
  <si>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</si>
  <si>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</si>
  <si>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</si>
  <si>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</si>
  <si>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</si>
  <si>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</si>
  <si>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</si>
  <si>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</si>
  <si>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</si>
  <si>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</si>
  <si>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</si>
  <si>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</si>
  <si>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</si>
  <si>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</si>
  <si>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</si>
  <si>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</si>
  <si>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</si>
  <si>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</si>
  <si>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</si>
  <si>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</si>
  <si>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</si>
  <si>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</si>
  <si>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</si>
  <si>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</si>
  <si>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</si>
  <si>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</si>
  <si>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</si>
  <si>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</si>
  <si>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</si>
  <si>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</si>
  <si>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</si>
  <si>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</si>
  <si>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</si>
  <si>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</si>
  <si>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</si>
  <si>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</si>
  <si>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</si>
  <si>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</si>
  <si>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</si>
  <si>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</si>
  <si>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</si>
  <si>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</si>
  <si>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</si>
  <si>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</si>
  <si>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</si>
  <si>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</si>
  <si>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</si>
  <si>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</si>
  <si>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</si>
  <si>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</si>
  <si>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</si>
  <si>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</si>
  <si>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</si>
  <si>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</si>
  <si>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</si>
  <si>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</si>
  <si>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</si>
  <si>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</si>
  <si>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</si>
  <si>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</si>
  <si>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</si>
  <si>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</si>
  <si>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</si>
  <si>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</si>
  <si>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</si>
  <si>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</si>
  <si>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</si>
  <si>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</si>
  <si>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</si>
  <si>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</si>
  <si>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</si>
  <si>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</si>
  <si>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</si>
  <si>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</si>
  <si>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</si>
  <si>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</si>
  <si>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</si>
  <si>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</si>
  <si>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</si>
  <si>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</si>
  <si>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</si>
  <si>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</si>
  <si>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</si>
  <si>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</si>
  <si>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</si>
  <si>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</si>
  <si>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</si>
  <si>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</si>
  <si>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</si>
  <si>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</si>
  <si>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</si>
  <si>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</si>
  <si>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</si>
  <si>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</si>
  <si>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</si>
  <si>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</si>
  <si>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</si>
  <si>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</si>
  <si>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</si>
  <si>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</si>
  <si>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</si>
  <si>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</si>
  <si>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</si>
  <si>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</si>
  <si>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</si>
  <si>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</si>
  <si>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</si>
  <si>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</si>
  <si>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</si>
  <si>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</si>
  <si>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</si>
  <si>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</si>
  <si>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</si>
  <si>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</si>
  <si>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</si>
  <si>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</si>
  <si>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</si>
  <si>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</si>
  <si>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</si>
  <si>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</si>
  <si>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</si>
  <si>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</si>
  <si>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</si>
  <si>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</si>
  <si>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</si>
  <si>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</si>
  <si>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</si>
  <si>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</si>
  <si>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</si>
  <si>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</si>
  <si>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</si>
  <si>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</si>
  <si>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</si>
  <si>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</si>
  <si>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</si>
  <si>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</si>
  <si>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</si>
  <si>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</si>
  <si>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</si>
  <si>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</si>
  <si>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</si>
  <si>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</si>
  <si>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</si>
  <si>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</si>
  <si>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</si>
  <si>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</si>
  <si>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</si>
  <si>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</si>
  <si>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</si>
  <si>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</si>
  <si>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</si>
  <si>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</si>
  <si>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</si>
  <si>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</si>
  <si>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</si>
  <si>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</si>
  <si>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</si>
  <si>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</si>
  <si>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</si>
  <si>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</si>
  <si>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</si>
  <si>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</si>
  <si>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</si>
  <si>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</si>
  <si>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</si>
  <si>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</si>
  <si>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</si>
  <si>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</si>
  <si>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</si>
  <si>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</si>
  <si>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</si>
  <si>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</si>
  <si>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</si>
  <si>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</si>
  <si>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</si>
  <si>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</si>
  <si>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</si>
  <si>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</si>
  <si>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</si>
  <si>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</si>
  <si>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</si>
  <si>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</si>
  <si>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</si>
  <si>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</si>
  <si>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</si>
  <si>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</si>
  <si>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</si>
  <si>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</si>
  <si>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</si>
  <si>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</si>
  <si>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</si>
  <si>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</si>
  <si>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</si>
  <si>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</si>
  <si>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</si>
  <si>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</si>
  <si>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</si>
  <si>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</si>
  <si>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</si>
  <si>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</si>
  <si>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</si>
  <si>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</si>
  <si>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</si>
  <si>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</si>
  <si>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</si>
  <si>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</si>
  <si>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</si>
  <si>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</si>
  <si>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</si>
  <si>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</si>
  <si>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</si>
  <si>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</si>
  <si>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</si>
  <si>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</si>
  <si>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</si>
  <si>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</si>
  <si>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</si>
  <si>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</si>
  <si>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</si>
  <si>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</si>
  <si>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</si>
  <si>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</si>
  <si>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</si>
  <si>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</si>
  <si>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</si>
  <si>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</si>
  <si>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</si>
  <si>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</si>
  <si>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</si>
  <si>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</si>
  <si>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</si>
  <si>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</si>
  <si>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</si>
  <si>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</si>
  <si>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</si>
  <si>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</si>
  <si>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</si>
  <si>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</si>
  <si>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</si>
  <si>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</si>
  <si>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</si>
  <si>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</si>
  <si>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</si>
  <si>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</si>
  <si>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</si>
  <si>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</si>
  <si>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</si>
  <si>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</si>
  <si>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</si>
  <si>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</si>
  <si>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</si>
  <si>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</si>
  <si>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</si>
  <si>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</si>
  <si>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</si>
  <si>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</si>
  <si>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</si>
  <si>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</si>
  <si>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</si>
  <si>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</si>
  <si>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</si>
  <si>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</si>
  <si>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</si>
  <si>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</si>
  <si>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</si>
  <si>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</si>
  <si>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</si>
  <si>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</si>
  <si>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</si>
  <si>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</si>
  <si>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</si>
  <si>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</si>
  <si>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</si>
  <si>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</si>
  <si>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</si>
  <si>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</si>
  <si>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</si>
  <si>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</si>
  <si>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</si>
  <si>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</si>
  <si>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</si>
  <si>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</si>
  <si>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</si>
  <si>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</si>
  <si>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</si>
  <si>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</si>
  <si>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</si>
  <si>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</si>
  <si>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</si>
  <si>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</si>
  <si>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</si>
  <si>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</si>
  <si>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</si>
  <si>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</si>
  <si>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</si>
  <si>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</si>
  <si>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</si>
  <si>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</si>
  <si>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</si>
  <si>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</si>
  <si>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</si>
  <si>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</si>
  <si>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</si>
  <si>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</si>
  <si>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</si>
  <si>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</si>
  <si>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</si>
  <si>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</si>
  <si>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</si>
  <si>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</si>
  <si>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</si>
  <si>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</si>
  <si>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</si>
  <si>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</si>
  <si>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</si>
  <si>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</si>
  <si>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</si>
  <si>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</si>
  <si>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</si>
  <si>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</si>
  <si>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</si>
  <si>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</si>
  <si>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</si>
  <si>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</si>
  <si>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</si>
  <si>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</si>
  <si>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</si>
  <si>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</si>
  <si>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</si>
  <si>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</si>
  <si>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</si>
  <si>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</si>
  <si>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</si>
  <si>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</si>
  <si>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</si>
  <si>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</si>
  <si>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</si>
  <si>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</si>
  <si>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</si>
  <si>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</si>
  <si>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</si>
  <si>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</si>
  <si>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</si>
  <si>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</si>
  <si>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</si>
  <si>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</si>
  <si>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</si>
  <si>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</si>
  <si>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</si>
  <si>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</si>
  <si>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</si>
  <si>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</si>
  <si>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</si>
  <si>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</si>
  <si>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</si>
  <si>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</si>
  <si>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</si>
  <si>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</si>
  <si>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</si>
  <si>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</si>
  <si>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</si>
  <si>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</si>
  <si>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</si>
  <si>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</si>
  <si>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</si>
  <si>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</si>
  <si>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</si>
  <si>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</si>
  <si>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</si>
  <si>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</si>
  <si>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</si>
  <si>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</si>
  <si>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</si>
  <si>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</si>
  <si>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</si>
  <si>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</si>
  <si>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</si>
  <si>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</si>
  <si>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</si>
  <si>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</si>
  <si>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</si>
  <si>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</si>
  <si>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</si>
  <si>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</si>
  <si>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</si>
  <si>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</si>
  <si>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</si>
  <si>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</si>
  <si>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</si>
  <si>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</si>
  <si>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</si>
  <si>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</si>
  <si>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</si>
  <si>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</si>
  <si>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</si>
  <si>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</si>
  <si>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</si>
  <si>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</si>
  <si>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</si>
  <si>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</si>
  <si>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</si>
  <si>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</si>
  <si>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</si>
  <si>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</si>
  <si>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</si>
  <si>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</si>
  <si>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</si>
  <si>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</si>
  <si>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</si>
  <si>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</si>
  <si>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</si>
  <si>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</si>
  <si>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</si>
  <si>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</si>
  <si>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</si>
  <si>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</si>
  <si>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</si>
  <si>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</si>
  <si>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</si>
  <si>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</si>
  <si>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</si>
  <si>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</si>
  <si>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</si>
  <si>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</si>
  <si>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</si>
  <si>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</si>
  <si>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</si>
  <si>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</si>
  <si>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</si>
  <si>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</si>
  <si>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</si>
  <si>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</si>
  <si>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</si>
  <si>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</si>
  <si>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</si>
  <si>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</si>
  <si>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</si>
  <si>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</si>
  <si>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</si>
  <si>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</si>
  <si>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</si>
  <si>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</si>
  <si>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</si>
  <si>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</si>
  <si>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</si>
  <si>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</si>
  <si>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</si>
  <si>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</si>
  <si>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</si>
  <si>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</si>
  <si>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</si>
  <si>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</si>
  <si>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</si>
  <si>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</si>
  <si>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</si>
  <si>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</si>
  <si>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</si>
  <si>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</si>
  <si>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</si>
  <si>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</si>
  <si>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</si>
  <si>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</si>
  <si>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</si>
  <si>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</si>
  <si>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</si>
  <si>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</si>
  <si>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</si>
  <si>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</si>
  <si>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</si>
  <si>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</si>
  <si>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</si>
  <si>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</si>
  <si>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</si>
  <si>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</si>
  <si>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</si>
  <si>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</si>
  <si>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</si>
  <si>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</si>
  <si>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</si>
  <si>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</si>
  <si>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</si>
  <si>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</si>
  <si>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</si>
  <si>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</si>
  <si>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</si>
  <si>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</si>
  <si>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</si>
  <si>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</si>
  <si>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</si>
  <si>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</si>
  <si>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</si>
  <si>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</si>
  <si>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</si>
  <si>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</si>
  <si>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</si>
  <si>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</si>
  <si>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</si>
  <si>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</si>
  <si>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</si>
  <si>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</si>
  <si>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</si>
  <si>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</si>
  <si>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</si>
  <si>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</si>
  <si>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</si>
  <si>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</si>
  <si>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</si>
  <si>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</si>
  <si>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</si>
  <si>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</si>
  <si>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</si>
  <si>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</si>
  <si>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</si>
  <si>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</si>
  <si>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</si>
  <si>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</si>
  <si>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</si>
  <si>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</si>
  <si>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</si>
  <si>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</si>
  <si>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</si>
  <si>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</si>
  <si>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</si>
  <si>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</si>
  <si>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</si>
  <si>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</si>
  <si>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</si>
  <si>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</si>
  <si>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</si>
  <si>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</si>
  <si>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</si>
  <si>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</si>
  <si>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</si>
  <si>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</si>
  <si>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</si>
  <si>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</si>
  <si>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</si>
  <si>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</si>
  <si>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</si>
  <si>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</si>
  <si>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</si>
  <si>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</si>
  <si>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</si>
  <si>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</si>
  <si>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</si>
  <si>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</si>
  <si>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</si>
  <si>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</si>
  <si>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</si>
  <si>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</si>
  <si>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</si>
  <si>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</si>
  <si>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</si>
  <si>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</si>
  <si>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</si>
  <si>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</si>
  <si>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</si>
  <si>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</si>
  <si>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</si>
  <si>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</si>
  <si>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</si>
  <si>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</si>
  <si>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</si>
  <si>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</si>
  <si>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</si>
  <si>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</si>
  <si>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</si>
  <si>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</si>
  <si>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</si>
  <si>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</si>
  <si>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</si>
  <si>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</si>
  <si>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</si>
  <si>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</si>
  <si>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</si>
  <si>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</si>
  <si>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</si>
  <si>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</si>
  <si>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</si>
  <si>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</si>
  <si>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</si>
  <si>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</si>
  <si>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</si>
  <si>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</si>
  <si>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</si>
  <si>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</si>
  <si>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</si>
  <si>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</si>
  <si>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</si>
  <si>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</si>
  <si>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</si>
  <si>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</si>
  <si>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</si>
  <si>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</si>
  <si>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</si>
  <si>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</si>
  <si>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</si>
  <si>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</si>
  <si>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</si>
  <si>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</si>
  <si>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</si>
  <si>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</si>
  <si>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</si>
  <si>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</si>
  <si>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</si>
  <si>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</si>
  <si>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</si>
  <si>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</si>
  <si>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</si>
  <si>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</si>
  <si>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</si>
  <si>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</si>
  <si>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</si>
  <si>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</si>
  <si>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</si>
  <si>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</si>
  <si>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</si>
  <si>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</si>
  <si>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</si>
  <si>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</si>
  <si>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</si>
  <si>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</si>
  <si>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</si>
  <si>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</si>
  <si>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</si>
  <si>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</si>
  <si>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</si>
  <si>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</si>
  <si>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</si>
  <si>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</si>
  <si>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</si>
  <si>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</si>
  <si>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</si>
  <si>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</si>
  <si>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</si>
  <si>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</si>
  <si>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</si>
  <si>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</si>
  <si>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</si>
  <si>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</si>
  <si>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</si>
  <si>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</si>
  <si>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</si>
  <si>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</si>
  <si>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</si>
  <si>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</si>
  <si>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</si>
  <si>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</si>
  <si>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</si>
  <si>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</si>
  <si>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</si>
  <si>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</si>
  <si>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</si>
  <si>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</si>
  <si>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</si>
  <si>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</si>
  <si>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</si>
  <si>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</si>
  <si>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</si>
  <si>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</si>
  <si>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</si>
  <si>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</si>
  <si>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</si>
  <si>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</si>
  <si>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</si>
  <si>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</si>
  <si>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</si>
  <si>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</si>
  <si>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</si>
  <si>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</si>
  <si>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</si>
  <si>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</si>
  <si>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</si>
  <si>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</si>
  <si>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</si>
  <si>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</si>
  <si>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</si>
  <si>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</si>
  <si>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</si>
  <si>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</si>
  <si>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</si>
  <si>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</si>
  <si>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</si>
  <si>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</si>
  <si>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</si>
  <si>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</si>
  <si>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</si>
  <si>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</si>
  <si>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</si>
  <si>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</si>
  <si>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</si>
  <si>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</si>
  <si>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</si>
  <si>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</si>
  <si>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</si>
  <si>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</si>
  <si>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</si>
  <si>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</si>
  <si>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</si>
  <si>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</si>
  <si>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</si>
  <si>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</si>
  <si>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</si>
  <si>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</si>
  <si>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</si>
  <si>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</si>
  <si>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</si>
  <si>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</si>
  <si>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</si>
  <si>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</si>
  <si>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</si>
  <si>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</si>
  <si>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</si>
  <si>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</si>
  <si>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</si>
  <si>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</si>
  <si>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</si>
  <si>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</si>
  <si>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</si>
  <si>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</si>
  <si>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</si>
  <si>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</si>
  <si>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</si>
  <si>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</si>
  <si>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</si>
  <si>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</si>
  <si>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</si>
  <si>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</si>
  <si>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</si>
  <si>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</si>
  <si>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</si>
  <si>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</si>
  <si>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</si>
  <si>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</si>
  <si>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</si>
  <si>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</si>
  <si>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</si>
  <si>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</si>
  <si>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</si>
  <si>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</si>
  <si>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</si>
  <si>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</si>
  <si>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</si>
  <si>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</si>
  <si>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</si>
  <si>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</si>
  <si>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</si>
  <si>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</si>
  <si>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</si>
  <si>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</si>
  <si>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</si>
  <si>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</si>
  <si>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</si>
  <si>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</si>
  <si>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</si>
  <si>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</si>
  <si>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</si>
  <si>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</si>
  <si>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</si>
  <si>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</si>
  <si>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</si>
  <si>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</si>
  <si>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</si>
  <si>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</si>
  <si>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</si>
  <si>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</si>
  <si>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</si>
  <si>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</si>
  <si>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</si>
  <si>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</si>
  <si>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</si>
  <si>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</si>
  <si>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</si>
  <si>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</si>
  <si>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</si>
  <si>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</si>
  <si>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</si>
  <si>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</si>
  <si>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</si>
  <si>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</si>
  <si>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</si>
  <si>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</si>
  <si>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</si>
  <si>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</si>
  <si>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</si>
  <si>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</si>
  <si>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</si>
  <si>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</si>
  <si>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</si>
  <si>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</si>
  <si>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</si>
  <si>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</si>
  <si>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</si>
  <si>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</si>
  <si>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</si>
  <si>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</si>
  <si>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</si>
  <si>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</si>
  <si>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</si>
  <si>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</si>
  <si>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</si>
  <si>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</si>
  <si>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</si>
  <si>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</si>
  <si>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</si>
  <si>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</si>
  <si>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</si>
  <si>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</si>
  <si>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</si>
  <si>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</si>
  <si>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</si>
  <si>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</si>
  <si>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</si>
  <si>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</si>
  <si>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</si>
  <si>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</si>
  <si>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</si>
  <si>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</si>
  <si>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</si>
  <si>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</si>
  <si>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</si>
  <si>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</si>
  <si>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</si>
  <si>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</si>
  <si>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</si>
  <si>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</si>
  <si>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</si>
  <si>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</si>
  <si>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</si>
  <si>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</si>
  <si>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</si>
  <si>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</si>
  <si>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</si>
  <si>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</si>
  <si>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</si>
  <si>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</si>
  <si>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</si>
  <si>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</si>
  <si>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</si>
  <si>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</si>
  <si>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</si>
  <si>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</si>
  <si>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</si>
  <si>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</si>
  <si>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</si>
  <si>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</si>
  <si>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</si>
  <si>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</si>
  <si>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</si>
  <si>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</si>
  <si>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</si>
  <si>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</si>
  <si>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</si>
  <si>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</si>
  <si>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</si>
  <si>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</si>
  <si>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</si>
  <si>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</si>
  <si>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</si>
  <si>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</si>
  <si>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</si>
  <si>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</si>
  <si>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</si>
  <si>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</si>
  <si>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</si>
  <si>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</si>
  <si>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</si>
  <si>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</si>
  <si>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</si>
  <si>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</si>
  <si>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</si>
  <si>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</si>
  <si>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</si>
  <si>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</si>
  <si>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</si>
  <si>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</si>
  <si>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</si>
  <si>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</si>
  <si>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</si>
  <si>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</si>
  <si>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</si>
  <si>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</si>
  <si>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</si>
  <si>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</si>
  <si>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</si>
  <si>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</si>
  <si>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</si>
  <si>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</si>
  <si>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</si>
  <si>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</si>
  <si>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</si>
  <si>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</si>
  <si>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</si>
  <si>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</si>
  <si>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</si>
  <si>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</si>
  <si>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</si>
  <si>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</si>
  <si>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</si>
  <si>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</si>
  <si>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</si>
  <si>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</si>
  <si>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</si>
  <si>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</si>
  <si>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</si>
  <si>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</si>
  <si>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</si>
  <si>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</si>
  <si>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</si>
  <si>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</si>
  <si>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</si>
  <si>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</si>
  <si>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</si>
  <si>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</si>
  <si>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</si>
  <si>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</si>
  <si>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</si>
  <si>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</si>
  <si>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</si>
  <si>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</si>
  <si>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</si>
  <si>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</si>
  <si>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</si>
  <si>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</si>
  <si>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</si>
  <si>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</si>
  <si>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</si>
  <si>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</si>
  <si>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</si>
  <si>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</si>
  <si>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</si>
  <si>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</si>
  <si>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</si>
  <si>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</si>
  <si>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</si>
  <si>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</si>
  <si>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</si>
  <si>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</si>
  <si>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</si>
  <si>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</si>
  <si>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</si>
  <si>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</si>
  <si>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</si>
  <si>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</si>
  <si>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</si>
  <si>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</si>
  <si>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</si>
  <si>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</si>
  <si>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</si>
  <si>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</si>
  <si>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</si>
  <si>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</si>
  <si>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</si>
  <si>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</si>
  <si>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</si>
  <si>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</si>
  <si>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</si>
  <si>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</si>
  <si>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</si>
  <si>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</si>
  <si>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</si>
  <si>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</si>
  <si>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</si>
  <si>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</si>
  <si>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</si>
  <si>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</si>
  <si>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</si>
  <si>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</si>
  <si>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</si>
  <si>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</si>
  <si>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</si>
  <si>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</si>
  <si>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</si>
  <si>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</si>
  <si>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</si>
  <si>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</si>
  <si>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</si>
  <si>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</si>
  <si>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</si>
  <si>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</si>
  <si>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</si>
  <si>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</si>
  <si>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</si>
  <si>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</si>
  <si>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</si>
  <si>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</si>
  <si>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</si>
  <si>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</si>
  <si>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</si>
  <si>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</si>
  <si>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</si>
  <si>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</si>
  <si>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</si>
  <si>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</si>
  <si>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</si>
  <si>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</si>
  <si>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</si>
  <si>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</si>
  <si>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</si>
  <si>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</si>
  <si>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</si>
  <si>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</si>
  <si>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</si>
  <si>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</si>
  <si>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</si>
  <si>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</si>
  <si>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</si>
  <si>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</si>
  <si>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</si>
  <si>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</si>
  <si>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</si>
  <si>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</si>
  <si>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</si>
  <si>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</si>
  <si>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</si>
  <si>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</si>
  <si>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</si>
  <si>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</si>
  <si>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</si>
  <si>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</si>
  <si>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</si>
  <si>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</si>
  <si>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</si>
  <si>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</si>
  <si>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</si>
  <si>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</si>
  <si>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</si>
  <si>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</si>
  <si>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</si>
  <si>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</si>
  <si>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</si>
  <si>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</si>
  <si>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</si>
  <si>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</si>
  <si>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</si>
  <si>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</si>
  <si>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</si>
  <si>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</si>
  <si>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</si>
  <si>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</si>
  <si>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</si>
  <si>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</si>
  <si>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</si>
  <si>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</si>
  <si>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</si>
  <si>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</si>
  <si>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</si>
  <si>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</si>
  <si>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</si>
  <si>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</si>
  <si>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</si>
  <si>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</si>
  <si>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</si>
  <si>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</si>
  <si>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</si>
  <si>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</si>
  <si>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</si>
  <si>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</si>
  <si>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</si>
  <si>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</si>
  <si>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</si>
  <si>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</si>
  <si>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</si>
  <si>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</si>
  <si>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</si>
  <si>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</si>
  <si>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</si>
  <si>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</si>
  <si>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</si>
  <si>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</si>
  <si>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</si>
  <si>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</si>
  <si>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</si>
  <si>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</si>
  <si>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</si>
  <si>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</si>
  <si>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</si>
  <si>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</si>
  <si>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</si>
  <si>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</si>
  <si>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</si>
  <si>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</si>
  <si>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</si>
  <si>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</si>
  <si>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</si>
  <si>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</si>
  <si>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</si>
  <si>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</si>
  <si>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</si>
  <si>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</si>
  <si>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</si>
  <si>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</si>
  <si>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</si>
  <si>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</si>
  <si>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</si>
  <si>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</si>
  <si>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</si>
  <si>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</si>
  <si>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</si>
  <si>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</si>
  <si>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</si>
  <si>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</si>
  <si>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</si>
  <si>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</si>
  <si>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</si>
  <si>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</si>
  <si>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</si>
  <si>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</si>
  <si>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</si>
  <si>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</si>
  <si>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</si>
  <si>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</si>
  <si>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</si>
  <si>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</si>
  <si>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</si>
  <si>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</si>
  <si>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</si>
  <si>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</si>
  <si>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</si>
  <si>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</si>
  <si>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</si>
  <si>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</si>
  <si>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</si>
  <si>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</si>
  <si>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</si>
  <si>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</si>
  <si>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</si>
  <si>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</si>
  <si>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</si>
  <si>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</si>
  <si>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</si>
  <si>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</si>
  <si>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</si>
  <si>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</si>
  <si>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</si>
  <si>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</si>
  <si>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</si>
  <si>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</si>
  <si>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</si>
  <si>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</si>
  <si>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</si>
  <si>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</si>
  <si>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</si>
  <si>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</si>
  <si>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</si>
  <si>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</si>
  <si>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</si>
  <si>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</si>
  <si>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</si>
  <si>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</si>
  <si>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</si>
  <si>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</si>
  <si>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</si>
  <si>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</si>
  <si>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</si>
  <si>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</si>
  <si>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</si>
  <si>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</si>
  <si>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</si>
  <si>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</si>
  <si>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</si>
  <si>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</si>
  <si>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</si>
  <si>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</si>
  <si>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</si>
  <si>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</si>
  <si>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</si>
  <si>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</si>
  <si>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</si>
  <si>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</si>
  <si>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</si>
  <si>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</si>
  <si>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</si>
  <si>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</si>
  <si>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</si>
  <si>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</si>
  <si>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</si>
  <si>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</si>
  <si>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</si>
  <si>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</si>
  <si>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</si>
  <si>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</si>
  <si>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</si>
  <si>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</si>
  <si>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</si>
  <si>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</si>
  <si>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</si>
  <si>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</si>
  <si>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</si>
  <si>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</si>
  <si>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</si>
  <si>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</si>
  <si>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</si>
  <si>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</si>
  <si>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</si>
  <si>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</si>
  <si>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</si>
  <si>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</si>
  <si>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</si>
  <si>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</si>
  <si>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</si>
  <si>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</si>
  <si>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</si>
  <si>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</si>
  <si>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</si>
  <si>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</si>
  <si>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</si>
  <si>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</si>
  <si>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</si>
  <si>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</si>
  <si>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</si>
  <si>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</si>
  <si>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</si>
  <si>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</si>
  <si>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</si>
  <si>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</si>
  <si>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</si>
  <si>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</si>
  <si>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</si>
  <si>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</si>
  <si>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</si>
  <si>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</si>
  <si>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</si>
  <si>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</si>
  <si>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</si>
  <si>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</si>
  <si>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</si>
  <si>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</si>
  <si>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</si>
  <si>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</si>
  <si>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</si>
  <si>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</si>
  <si>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</si>
  <si>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</si>
  <si>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</si>
  <si>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</si>
  <si>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</si>
  <si>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</si>
  <si>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</si>
  <si>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</si>
  <si>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</si>
  <si>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</si>
  <si>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</si>
  <si>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</si>
  <si>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</si>
  <si>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</si>
  <si>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</si>
  <si>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</si>
  <si>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</si>
  <si>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</si>
  <si>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</si>
  <si>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</si>
  <si>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</si>
  <si>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</si>
  <si>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</si>
  <si>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</si>
  <si>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</si>
  <si>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</si>
  <si>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</si>
  <si>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</si>
  <si>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</si>
  <si>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</si>
  <si>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</si>
  <si>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</si>
  <si>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</si>
  <si>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</si>
  <si>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</si>
  <si>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</si>
  <si>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</si>
  <si>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</si>
  <si>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</si>
  <si>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</si>
  <si>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</si>
  <si>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</si>
  <si>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</si>
  <si>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</si>
  <si>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</si>
  <si>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</si>
  <si>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</si>
  <si>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</si>
  <si>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</si>
  <si>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</si>
  <si>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</si>
  <si>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</si>
  <si>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</si>
  <si>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</si>
  <si>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</si>
  <si>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</si>
  <si>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</si>
  <si>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</si>
  <si>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</si>
  <si>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</si>
  <si>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</si>
  <si>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</si>
  <si>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</si>
  <si>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</si>
  <si>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</si>
  <si>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</si>
  <si>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</si>
  <si>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</si>
  <si>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</si>
  <si>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</si>
  <si>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</si>
  <si>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</si>
  <si>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</si>
  <si>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</si>
  <si>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</si>
  <si>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</si>
  <si>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</si>
  <si>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</si>
  <si>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</si>
  <si>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</si>
  <si>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</si>
  <si>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</si>
  <si>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</si>
  <si>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</si>
  <si>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</si>
  <si>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</si>
  <si>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</si>
  <si>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</si>
  <si>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</si>
  <si>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</si>
  <si>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</si>
  <si>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</si>
  <si>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</si>
  <si>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</si>
  <si>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</si>
  <si>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</si>
  <si>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</si>
  <si>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</si>
  <si>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</si>
  <si>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</si>
  <si>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</si>
  <si>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</si>
  <si>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</si>
  <si>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</si>
  <si>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</si>
  <si>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</si>
  <si>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</si>
  <si>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</si>
  <si>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</si>
  <si>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</si>
  <si>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</si>
  <si>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</si>
  <si>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</si>
  <si>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</si>
  <si>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</si>
  <si>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</si>
  <si>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</si>
  <si>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</si>
  <si>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</si>
  <si>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</si>
  <si>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</si>
  <si>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</si>
  <si>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</si>
  <si>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</si>
  <si>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</si>
  <si>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</si>
  <si>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</si>
  <si>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</si>
  <si>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</si>
  <si>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</si>
  <si>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</si>
  <si>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</si>
  <si>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</si>
  <si>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</si>
  <si>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</si>
  <si>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</si>
  <si>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</si>
  <si>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</si>
  <si>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</si>
  <si>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</si>
  <si>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</si>
  <si>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</si>
  <si>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</si>
  <si>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</si>
  <si>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</si>
  <si>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</si>
  <si>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</si>
  <si>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</si>
  <si>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</si>
  <si>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</si>
  <si>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</si>
  <si>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</si>
  <si>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</si>
  <si>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</si>
  <si>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</si>
  <si>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</si>
  <si>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</si>
  <si>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</si>
  <si>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</si>
  <si>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</si>
  <si>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</si>
  <si>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</si>
  <si>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</si>
  <si>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</si>
  <si>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</si>
  <si>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</si>
  <si>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</si>
  <si>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</si>
  <si>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</si>
  <si>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</si>
  <si>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</si>
  <si>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</si>
  <si>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</si>
  <si>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</si>
  <si>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</si>
  <si>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</si>
  <si>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</si>
  <si>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</si>
  <si>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</si>
  <si>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</si>
  <si>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</si>
  <si>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</si>
  <si>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</si>
  <si>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</si>
  <si>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</si>
  <si>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</si>
  <si>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</si>
  <si>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</si>
  <si>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</si>
  <si>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</si>
  <si>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</si>
  <si>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</si>
  <si>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</si>
  <si>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</si>
  <si>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</si>
  <si>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</si>
  <si>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</si>
  <si>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</si>
  <si>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</si>
  <si>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</si>
  <si>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</si>
  <si>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</si>
  <si>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</si>
  <si>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</si>
  <si>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</si>
  <si>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</si>
  <si>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</si>
  <si>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</si>
  <si>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</si>
  <si>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</si>
  <si>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</si>
  <si>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</si>
  <si>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</si>
  <si>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</si>
  <si>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</si>
  <si>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</si>
  <si>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</si>
  <si>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</si>
  <si>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</si>
  <si>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</si>
  <si>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</si>
  <si>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</si>
  <si>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</si>
  <si>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</si>
  <si>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</si>
  <si>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</si>
  <si>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</si>
  <si>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</si>
  <si>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</si>
  <si>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</si>
  <si>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</si>
  <si>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</si>
  <si>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</si>
  <si>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</si>
  <si>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</si>
  <si>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</si>
  <si>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</si>
  <si>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</si>
  <si>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</si>
  <si>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</si>
  <si>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</si>
  <si>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</si>
  <si>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</si>
  <si>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</si>
  <si>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</si>
  <si>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</si>
  <si>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</si>
  <si>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</si>
  <si>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</si>
  <si>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</si>
  <si>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</si>
  <si>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</si>
  <si>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</si>
  <si>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</si>
  <si>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</si>
  <si>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</si>
  <si>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</si>
  <si>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</si>
  <si>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</si>
  <si>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</si>
  <si>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</si>
  <si>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</si>
  <si>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</si>
  <si>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</si>
  <si>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</si>
  <si>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</si>
  <si>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</si>
  <si>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</si>
  <si>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</si>
  <si>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</si>
  <si>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</si>
  <si>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</si>
  <si>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</si>
  <si>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</si>
  <si>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</si>
  <si>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</si>
  <si>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</si>
  <si>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</si>
  <si>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</si>
  <si>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</si>
  <si>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</si>
  <si>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</si>
  <si>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</si>
  <si>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</si>
  <si>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</si>
  <si>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</si>
  <si>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</si>
  <si>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</si>
  <si>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</si>
  <si>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</si>
  <si>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</si>
  <si>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</si>
  <si>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</si>
  <si>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</si>
  <si>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</si>
  <si>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</si>
  <si>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</si>
  <si>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</si>
  <si>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</si>
  <si>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</si>
  <si>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</si>
  <si>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</si>
  <si>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</si>
  <si>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</si>
  <si>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</si>
  <si>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</si>
  <si>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</si>
  <si>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</si>
  <si>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</si>
  <si>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</si>
  <si>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</si>
  <si>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</si>
  <si>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</si>
  <si>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</si>
  <si>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</si>
  <si>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</si>
  <si>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</si>
  <si>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</si>
  <si>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</si>
  <si>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</si>
  <si>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</si>
  <si>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</si>
  <si>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</si>
  <si>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</si>
  <si>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</si>
  <si>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</si>
  <si>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</si>
  <si>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</si>
  <si>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</si>
  <si>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</si>
  <si>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</si>
  <si>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</si>
  <si>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</si>
  <si>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</si>
  <si>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</si>
  <si>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</si>
  <si>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</si>
  <si>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</si>
  <si>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</si>
  <si>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</si>
  <si>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</si>
  <si>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</si>
  <si>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</si>
  <si>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</si>
  <si>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</si>
  <si>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</si>
  <si>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</si>
  <si>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</si>
  <si>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</si>
  <si>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</si>
  <si>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</si>
  <si>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</si>
  <si>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</si>
  <si>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</si>
  <si>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</si>
  <si>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</si>
  <si>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</si>
  <si>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</si>
  <si>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</si>
  <si>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</si>
  <si>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</si>
  <si>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</si>
  <si>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</si>
  <si>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</si>
  <si>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</si>
  <si>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</si>
  <si>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</si>
  <si>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</si>
  <si>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</si>
  <si>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</si>
  <si>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</si>
  <si>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</si>
  <si>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</si>
  <si>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</si>
  <si>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</si>
  <si>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</si>
  <si>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</si>
  <si>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</si>
  <si>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</si>
  <si>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</si>
  <si>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</si>
  <si>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</si>
  <si>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</si>
  <si>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</si>
  <si>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</si>
  <si>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</si>
  <si>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</si>
  <si>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</si>
  <si>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</si>
  <si>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</si>
  <si>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</si>
  <si>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</si>
  <si>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</si>
  <si>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</si>
  <si>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</si>
  <si>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</si>
  <si>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</si>
  <si>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</si>
  <si>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</si>
  <si>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</si>
  <si>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</si>
  <si>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</si>
  <si>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</si>
  <si>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</si>
  <si>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</si>
  <si>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</si>
  <si>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</si>
  <si>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</si>
  <si>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</si>
  <si>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</si>
  <si>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</si>
  <si>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</si>
  <si>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</si>
  <si>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</si>
  <si>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</si>
  <si>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</si>
  <si>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</si>
  <si>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</si>
  <si>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</si>
  <si>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</si>
  <si>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</si>
  <si>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</si>
  <si>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</si>
  <si>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</si>
  <si>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</si>
  <si>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</si>
  <si>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</si>
  <si>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</si>
  <si>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</si>
  <si>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</si>
  <si>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</si>
  <si>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</si>
  <si>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</si>
  <si>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</si>
  <si>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</si>
  <si>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</si>
  <si>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</si>
  <si>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</si>
  <si>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</si>
  <si>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</si>
  <si>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</si>
  <si>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</si>
  <si>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</si>
  <si>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</si>
  <si>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</si>
  <si>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</si>
  <si>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</si>
  <si>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</si>
  <si>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</si>
  <si>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</si>
  <si>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</si>
  <si>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</si>
  <si>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</si>
  <si>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</si>
  <si>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</si>
  <si>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</si>
  <si>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</si>
  <si>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</si>
  <si>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</si>
  <si>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</si>
  <si>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</si>
  <si>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</si>
  <si>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</si>
  <si>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</si>
  <si>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</si>
  <si>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</si>
  <si>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</si>
  <si>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</si>
  <si>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</si>
  <si>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</si>
  <si>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</si>
  <si>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</si>
  <si>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</si>
  <si>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</si>
  <si>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</si>
  <si>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</si>
  <si>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</si>
  <si>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</si>
  <si>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</si>
  <si>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</si>
  <si>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</si>
  <si>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</si>
  <si>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</si>
  <si>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</si>
  <si>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</si>
  <si>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</si>
  <si>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</si>
  <si>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</si>
  <si>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</si>
  <si>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</si>
  <si>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</si>
  <si>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</si>
  <si>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</si>
  <si>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</si>
  <si>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</si>
  <si>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</si>
  <si>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</si>
  <si>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</si>
  <si>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</si>
  <si>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</si>
  <si>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</si>
  <si>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</si>
  <si>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</si>
  <si>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</si>
  <si>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</si>
  <si>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</si>
  <si>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</si>
  <si>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</si>
  <si>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</si>
  <si>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</si>
  <si>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</si>
  <si>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</si>
  <si>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</si>
  <si>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</si>
  <si>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</si>
  <si>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</si>
  <si>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</si>
  <si>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</si>
  <si>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</si>
  <si>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</si>
  <si>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</si>
  <si>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</si>
  <si>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</si>
  <si>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</si>
  <si>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</si>
  <si>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</si>
  <si>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</si>
  <si>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</si>
  <si>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</si>
  <si>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</si>
  <si>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</si>
  <si>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</si>
  <si>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</si>
  <si>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</si>
  <si>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</si>
  <si>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</si>
  <si>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</si>
  <si>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</si>
  <si>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</si>
  <si>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</si>
  <si>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</si>
  <si>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</si>
  <si>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</si>
  <si>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</si>
  <si>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</si>
  <si>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</si>
  <si>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</si>
  <si>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</si>
  <si>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</si>
  <si>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</si>
  <si>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</si>
  <si>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</si>
  <si>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</si>
  <si>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</si>
  <si>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</si>
  <si>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</si>
  <si>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</si>
  <si>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</si>
  <si>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</si>
  <si>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</si>
  <si>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</si>
  <si>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</si>
  <si>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</si>
  <si>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</si>
  <si>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</si>
  <si>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</si>
  <si>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</si>
  <si>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</si>
  <si>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</si>
  <si>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</si>
  <si>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</si>
  <si>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</si>
  <si>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</si>
  <si>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</si>
  <si>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</si>
  <si>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</si>
  <si>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</si>
  <si>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</si>
  <si>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</si>
  <si>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</si>
  <si>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</si>
  <si>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</si>
  <si>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</si>
  <si>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</si>
  <si>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</si>
  <si>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</si>
  <si>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</si>
  <si>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</si>
  <si>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</si>
  <si>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</si>
  <si>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</si>
  <si>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</si>
  <si>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</si>
  <si>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</si>
  <si>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</si>
  <si>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</si>
  <si>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</si>
  <si>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</si>
  <si>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</si>
  <si>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</si>
  <si>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</si>
  <si>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</si>
  <si>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</si>
  <si>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</si>
  <si>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</si>
  <si>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</si>
  <si>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</si>
  <si>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</si>
  <si>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</si>
  <si>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</si>
  <si>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</si>
  <si>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</si>
  <si>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</si>
  <si>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</si>
  <si>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</si>
  <si>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</si>
  <si>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</si>
  <si>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</si>
  <si>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</si>
  <si>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</si>
  <si>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</si>
  <si>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</si>
  <si>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</si>
  <si>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</si>
  <si>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</si>
  <si>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</si>
  <si>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</si>
  <si>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</si>
  <si>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</si>
  <si>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</si>
  <si>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</si>
  <si>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</si>
  <si>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</si>
  <si>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</si>
  <si>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</si>
  <si>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</si>
  <si>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</si>
  <si>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</si>
  <si>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</si>
  <si>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</si>
  <si>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</si>
  <si>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</si>
  <si>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</si>
  <si>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</si>
  <si>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</si>
  <si>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</si>
  <si>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</si>
  <si>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</si>
  <si>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</si>
  <si>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</si>
  <si>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</si>
  <si>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</si>
  <si>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</si>
  <si>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</si>
  <si>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</si>
  <si>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</si>
  <si>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</si>
  <si>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</si>
  <si>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</si>
  <si>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</si>
  <si>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</si>
  <si>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</si>
  <si>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</si>
  <si>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</si>
  <si>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</si>
  <si>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</si>
  <si>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</si>
  <si>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</si>
  <si>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</si>
  <si>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</si>
  <si>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</si>
  <si>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</si>
  <si>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</si>
  <si>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</si>
  <si>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</si>
  <si>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</si>
  <si>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</si>
  <si>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</si>
  <si>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</si>
  <si>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</si>
  <si>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</si>
  <si>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</si>
  <si>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</si>
  <si>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</si>
  <si>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</si>
  <si>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</si>
  <si>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</si>
  <si>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</si>
  <si>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</si>
  <si>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</si>
  <si>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</si>
  <si>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</si>
  <si>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</si>
  <si>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</si>
  <si>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</si>
  <si>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</si>
  <si>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</si>
  <si>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</si>
  <si>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</si>
  <si>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</si>
  <si>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</si>
  <si>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</si>
  <si>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</si>
  <si>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</si>
  <si>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</si>
  <si>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</si>
  <si>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</si>
  <si>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</si>
  <si>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</si>
  <si>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</si>
  <si>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</si>
  <si>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</si>
  <si>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</si>
  <si>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</si>
  <si>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</si>
  <si>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</si>
  <si>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</si>
  <si>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</si>
  <si>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</si>
  <si>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</si>
  <si>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</si>
  <si>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</si>
  <si>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</si>
  <si>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</si>
  <si>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</si>
  <si>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</si>
  <si>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</si>
  <si>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</si>
  <si>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</si>
  <si>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</si>
  <si>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</si>
  <si>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</si>
  <si>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</si>
  <si>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</si>
  <si>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</si>
  <si>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</si>
  <si>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</si>
  <si>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</si>
  <si>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</si>
  <si>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</si>
  <si>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</si>
  <si>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</si>
  <si>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</si>
  <si>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</si>
  <si>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</si>
  <si>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</si>
  <si>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</si>
  <si>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</si>
  <si>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</si>
  <si>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</si>
  <si>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</si>
  <si>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</si>
  <si>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</si>
  <si>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</si>
  <si>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</si>
  <si>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</si>
  <si>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</si>
  <si>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</si>
  <si>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</si>
  <si>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</si>
  <si>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</si>
  <si>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</si>
  <si>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</si>
  <si>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</si>
  <si>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</si>
  <si>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</si>
  <si>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</si>
  <si>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</si>
  <si>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</si>
  <si>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</si>
  <si>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</si>
  <si>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</si>
  <si>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</si>
  <si>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</si>
  <si>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</si>
  <si>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</si>
  <si>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</si>
  <si>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</si>
  <si>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</si>
  <si>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</si>
  <si>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</si>
  <si>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</si>
  <si>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</si>
  <si>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</si>
  <si>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</si>
  <si>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</si>
  <si>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</si>
  <si>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</si>
  <si>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</si>
  <si>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</si>
  <si>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</si>
  <si>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</si>
  <si>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</si>
  <si>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</si>
  <si>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</si>
  <si>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</si>
  <si>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</si>
  <si>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</si>
  <si>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</si>
  <si>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</si>
  <si>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</si>
  <si>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</si>
  <si>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</si>
  <si>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</si>
  <si>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</si>
  <si>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</si>
  <si>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</si>
  <si>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</si>
  <si>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</si>
  <si>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</si>
  <si>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</si>
  <si>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</si>
  <si>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</si>
  <si>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</si>
  <si>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</si>
  <si>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</si>
  <si>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</si>
  <si>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</si>
  <si>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</si>
  <si>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</si>
  <si>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</si>
  <si>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</si>
  <si>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</si>
  <si>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</si>
  <si>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</si>
  <si>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</si>
  <si>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</si>
  <si>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</si>
  <si>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</si>
  <si>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</si>
  <si>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</si>
  <si>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</si>
  <si>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</si>
  <si>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</si>
  <si>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</si>
  <si>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</si>
  <si>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</si>
  <si>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</si>
  <si>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</si>
  <si>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</si>
  <si>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</si>
  <si>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</si>
  <si>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</si>
  <si>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</si>
  <si>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</si>
  <si>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</si>
  <si>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</si>
  <si>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</si>
  <si>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</si>
  <si>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</si>
  <si>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</si>
  <si>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</si>
  <si>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</si>
  <si>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</si>
  <si>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</si>
  <si>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</si>
  <si>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</si>
  <si>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</si>
  <si>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</si>
  <si>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</si>
  <si>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</si>
  <si>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</si>
  <si>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</si>
  <si>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</si>
  <si>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</si>
  <si>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</si>
  <si>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</si>
  <si>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</si>
  <si>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</si>
  <si>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</si>
  <si>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</si>
  <si>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</si>
  <si>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</si>
  <si>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</si>
  <si>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</si>
  <si>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</si>
  <si>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</si>
  <si>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</si>
  <si>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</si>
  <si>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</si>
  <si>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</si>
  <si>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</si>
  <si>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</si>
  <si>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</si>
  <si>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</si>
  <si>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</si>
  <si>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</si>
  <si>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</si>
  <si>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</si>
  <si>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</si>
  <si>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</si>
  <si>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</si>
  <si>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</si>
  <si>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</si>
  <si>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</si>
  <si>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</si>
  <si>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</si>
  <si>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</si>
  <si>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</si>
  <si>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</si>
  <si>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</si>
  <si>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</si>
  <si>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</si>
  <si>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</si>
  <si>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</si>
  <si>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</si>
  <si>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</si>
  <si>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</si>
  <si>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</si>
  <si>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</si>
  <si>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</si>
  <si>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</si>
  <si>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</si>
  <si>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</si>
  <si>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</si>
  <si>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</si>
  <si>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</si>
  <si>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</si>
  <si>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</si>
  <si>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</si>
  <si>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</si>
  <si>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</si>
  <si>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</si>
  <si>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</si>
  <si>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</si>
  <si>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</si>
  <si>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</si>
  <si>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</si>
  <si>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</si>
  <si>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</si>
  <si>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</si>
  <si>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</si>
  <si>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</si>
  <si>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</si>
  <si>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</si>
  <si>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</si>
  <si>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</si>
  <si>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</si>
  <si>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</si>
  <si>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</si>
  <si>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</si>
  <si>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</si>
  <si>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</si>
  <si>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</si>
  <si>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</si>
  <si>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</si>
  <si>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</si>
  <si>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</si>
  <si>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</si>
  <si>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</si>
  <si>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</si>
  <si>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</si>
  <si>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</si>
  <si>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</si>
  <si>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</si>
  <si>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</si>
  <si>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</si>
  <si>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</si>
  <si>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</si>
  <si>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</si>
  <si>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</si>
  <si>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</si>
  <si>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</si>
  <si>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</si>
  <si>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</si>
  <si>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</si>
  <si>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</si>
  <si>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</si>
  <si>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</si>
  <si>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</si>
  <si>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</si>
  <si>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</si>
  <si>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</si>
  <si>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</si>
  <si>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</si>
  <si>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</si>
  <si>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</si>
  <si>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</si>
  <si>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</si>
  <si>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</si>
  <si>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</si>
  <si>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</si>
  <si>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</si>
  <si>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</si>
  <si>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</si>
  <si>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</si>
  <si>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</si>
  <si>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</si>
  <si>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</si>
  <si>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</si>
  <si>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</si>
  <si>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</si>
  <si>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</si>
  <si>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</si>
  <si>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</si>
  <si>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</si>
  <si>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</si>
  <si>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</si>
  <si>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</si>
  <si>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</si>
  <si>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</si>
  <si>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</si>
  <si>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</si>
  <si>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</si>
  <si>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</si>
  <si>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</si>
  <si>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</si>
  <si>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</si>
  <si>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</si>
  <si>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</si>
  <si>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</si>
  <si>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</si>
  <si>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</si>
  <si>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</si>
  <si>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</si>
  <si>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</si>
  <si>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</si>
  <si>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</si>
  <si>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</si>
  <si>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</si>
  <si>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</si>
  <si>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</si>
  <si>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</si>
  <si>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</si>
  <si>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</si>
  <si>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</si>
  <si>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</si>
  <si>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</si>
  <si>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</si>
  <si>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</si>
  <si>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</si>
  <si>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</si>
  <si>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</si>
  <si>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</si>
  <si>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</si>
  <si>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</si>
  <si>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</si>
  <si>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</si>
  <si>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</si>
  <si>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</si>
  <si>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</si>
  <si>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</si>
  <si>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</si>
  <si>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</si>
  <si>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</si>
  <si>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</si>
  <si>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</si>
  <si>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</si>
  <si>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</si>
  <si>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</si>
  <si>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</si>
  <si>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</si>
  <si>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</si>
  <si>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</si>
  <si>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</si>
  <si>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</si>
  <si>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</si>
  <si>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</si>
  <si>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</si>
  <si>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</si>
  <si>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</si>
  <si>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</si>
  <si>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</si>
  <si>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</si>
  <si>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</si>
  <si>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</si>
  <si>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</si>
  <si>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</si>
  <si>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</si>
  <si>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</si>
  <si>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</si>
  <si>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</si>
  <si>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</si>
  <si>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</si>
  <si>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</si>
  <si>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</si>
  <si>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</si>
  <si>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</si>
  <si>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</si>
  <si>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</si>
  <si>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</si>
  <si>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</si>
  <si>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</si>
  <si>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</si>
  <si>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</si>
  <si>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</si>
  <si>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</si>
  <si>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</si>
  <si>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</si>
  <si>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</si>
  <si>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</si>
  <si>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</si>
  <si>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</si>
  <si>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</si>
  <si>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</si>
  <si>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</si>
  <si>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</si>
  <si>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</si>
  <si>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</si>
  <si>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</si>
  <si>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</si>
  <si>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</si>
  <si>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</si>
  <si>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</si>
  <si>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</si>
  <si>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</si>
  <si>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</si>
  <si>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</si>
  <si>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</si>
  <si>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</si>
  <si>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</si>
  <si>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</si>
  <si>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</si>
  <si>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</si>
  <si>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</si>
  <si>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</si>
  <si>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</si>
  <si>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</si>
  <si>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</si>
  <si>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</si>
  <si>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</si>
  <si>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</si>
  <si>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</si>
  <si>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</si>
  <si>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</si>
  <si>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</si>
  <si>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</si>
  <si>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</si>
  <si>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</si>
  <si>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</si>
  <si>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</si>
  <si>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</si>
  <si>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</si>
  <si>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</si>
  <si>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</si>
  <si>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</si>
  <si>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</si>
  <si>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</si>
  <si>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</si>
  <si>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</si>
  <si>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</si>
  <si>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</si>
  <si>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</si>
  <si>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</si>
  <si>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</si>
  <si>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</si>
  <si>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</si>
  <si>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</si>
  <si>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</si>
  <si>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</si>
  <si>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</si>
  <si>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</si>
  <si>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</si>
  <si>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</si>
  <si>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</si>
  <si>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</si>
  <si>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</si>
  <si>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</si>
  <si>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</si>
  <si>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</si>
  <si>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</si>
  <si>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</si>
  <si>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</si>
  <si>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</si>
  <si>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</si>
  <si>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</si>
  <si>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</si>
  <si>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</si>
  <si>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</si>
  <si>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</si>
  <si>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</si>
  <si>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</si>
  <si>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</si>
  <si>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</si>
  <si>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</si>
  <si>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</si>
  <si>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</si>
  <si>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</si>
  <si>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</si>
  <si>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</si>
  <si>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</si>
  <si>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</si>
  <si>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</si>
  <si>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</si>
  <si>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</si>
  <si>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</si>
  <si>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</si>
  <si>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</si>
  <si>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</si>
  <si>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</si>
  <si>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</si>
  <si>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</si>
  <si>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</si>
  <si>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</si>
  <si>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</si>
  <si>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</si>
  <si>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</si>
  <si>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</si>
  <si>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</si>
  <si>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</si>
  <si>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</si>
  <si>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</si>
  <si>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</si>
  <si>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</si>
  <si>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</si>
  <si>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</si>
  <si>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</si>
  <si>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</si>
  <si>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</si>
  <si>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</si>
  <si>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</si>
  <si>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</si>
  <si>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</si>
  <si>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</si>
  <si>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</si>
  <si>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</si>
  <si>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</si>
  <si>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</si>
  <si>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</si>
  <si>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</si>
  <si>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</si>
  <si>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</si>
  <si>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</si>
  <si>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</si>
  <si>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</si>
  <si>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</si>
  <si>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</si>
  <si>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</si>
  <si>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</si>
  <si>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</si>
  <si>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</si>
  <si>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</si>
  <si>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</si>
  <si>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</si>
  <si>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</si>
  <si>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</si>
  <si>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</si>
  <si>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</si>
  <si>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</si>
  <si>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</si>
  <si>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</si>
  <si>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</si>
  <si>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</si>
  <si>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</si>
  <si>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</si>
  <si>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</si>
  <si>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</si>
  <si>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</si>
  <si>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</si>
  <si>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</si>
  <si>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</si>
  <si>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</si>
  <si>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</si>
  <si>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</si>
  <si>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</si>
  <si>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</si>
  <si>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</si>
  <si>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</si>
  <si>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</si>
  <si>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</si>
  <si>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</si>
  <si>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</si>
  <si>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</si>
  <si>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</si>
  <si>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</si>
  <si>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</si>
  <si>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</si>
  <si>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</si>
  <si>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</si>
  <si>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</si>
  <si>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</si>
  <si>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</si>
  <si>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</si>
  <si>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</si>
  <si>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</si>
  <si>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</si>
  <si>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</si>
  <si>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</si>
  <si>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</si>
  <si>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</si>
  <si>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</si>
  <si>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</si>
  <si>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</si>
  <si>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</si>
  <si>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</si>
  <si>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</si>
  <si>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</si>
  <si>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</si>
  <si>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</si>
  <si>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</si>
  <si>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</si>
  <si>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</si>
  <si>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</si>
  <si>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</si>
  <si>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</si>
  <si>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</si>
  <si>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</si>
  <si>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</si>
  <si>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</si>
  <si>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</si>
  <si>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</si>
  <si>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</si>
  <si>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</si>
  <si>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</si>
  <si>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</si>
  <si>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</si>
  <si>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</si>
  <si>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</si>
  <si>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</si>
  <si>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</si>
  <si>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</si>
  <si>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</si>
  <si>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</si>
  <si>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</si>
  <si>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</si>
  <si>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</si>
  <si>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</si>
  <si>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</si>
  <si>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</si>
  <si>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</si>
  <si>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</si>
  <si>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</si>
  <si>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</si>
  <si>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</si>
  <si>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</si>
  <si>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</si>
  <si>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</si>
  <si>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</si>
  <si>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</si>
  <si>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</si>
  <si>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</si>
  <si>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</si>
  <si>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</si>
  <si>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</si>
  <si>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</si>
  <si>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</si>
  <si>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</si>
  <si>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</si>
  <si>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</si>
  <si>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</si>
  <si>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</si>
  <si>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</si>
  <si>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</si>
  <si>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</si>
  <si>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</si>
  <si>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</si>
  <si>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</si>
  <si>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</si>
  <si>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</si>
  <si>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</si>
  <si>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</si>
  <si>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</si>
  <si>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</si>
  <si>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</si>
  <si>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</si>
  <si>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</si>
  <si>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</si>
  <si>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</si>
  <si>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</si>
  <si>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</si>
  <si>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</si>
  <si>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</si>
  <si>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</si>
  <si>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</si>
  <si>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</si>
  <si>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</si>
  <si>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</si>
  <si>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</si>
  <si>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</si>
  <si>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</si>
  <si>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</si>
  <si>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</si>
  <si>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</si>
  <si>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</si>
  <si>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</si>
  <si>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</si>
  <si>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</si>
  <si>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</si>
  <si>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</si>
  <si>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</si>
  <si>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</si>
  <si>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</si>
  <si>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</si>
  <si>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</si>
  <si>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</si>
  <si>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</si>
  <si>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</si>
  <si>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</si>
  <si>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</si>
  <si>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</si>
  <si>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</si>
  <si>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</si>
  <si>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</si>
  <si>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</si>
  <si>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</si>
  <si>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</si>
  <si>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</si>
  <si>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</si>
  <si>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</si>
  <si>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</si>
  <si>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</si>
  <si>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</si>
  <si>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</si>
  <si>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</si>
  <si>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</si>
  <si>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</si>
  <si>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</si>
  <si>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</si>
  <si>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</si>
  <si>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</si>
  <si>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</si>
  <si>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</si>
  <si>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</si>
  <si>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</si>
  <si>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</si>
  <si>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</si>
  <si>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</si>
  <si>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</si>
  <si>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</si>
  <si>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</si>
  <si>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</si>
  <si>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</si>
  <si>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</si>
  <si>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</si>
  <si>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</si>
  <si>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</si>
  <si>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</si>
  <si>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</si>
  <si>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</si>
  <si>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</si>
  <si>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</si>
  <si>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</si>
  <si>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</si>
  <si>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</si>
  <si>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</si>
  <si>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</si>
  <si>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</si>
  <si>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</si>
  <si>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</si>
  <si>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</si>
  <si>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</si>
  <si>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</si>
  <si>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</si>
  <si>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</si>
  <si>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</si>
  <si>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</si>
  <si>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</si>
  <si>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</si>
  <si>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</si>
  <si>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</si>
  <si>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</si>
  <si>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</si>
  <si>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</si>
  <si>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</si>
  <si>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</si>
  <si>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</si>
  <si>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</si>
  <si>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</si>
  <si>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</si>
  <si>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</si>
  <si>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</si>
  <si>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</si>
  <si>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</si>
  <si>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</si>
  <si>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</si>
  <si>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</si>
  <si>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</si>
  <si>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</si>
  <si>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</si>
  <si>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</si>
  <si>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</si>
  <si>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</si>
  <si>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</si>
  <si>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</si>
  <si>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</si>
  <si>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</si>
  <si>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</si>
  <si>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</si>
  <si>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</si>
  <si>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</si>
  <si>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</si>
  <si>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</si>
  <si>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</si>
  <si>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</si>
  <si>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</si>
  <si>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</si>
  <si>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</si>
  <si>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</si>
  <si>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</si>
  <si>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</si>
  <si>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</si>
  <si>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</si>
  <si>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</si>
  <si>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</si>
  <si>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</si>
  <si>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</si>
  <si>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</si>
  <si>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</si>
  <si>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</si>
  <si>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</si>
  <si>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</si>
  <si>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</si>
  <si>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</si>
  <si>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</si>
  <si>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</si>
  <si>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</si>
  <si>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</si>
  <si>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</si>
  <si>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</si>
  <si>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</si>
  <si>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</si>
  <si>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</si>
  <si>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</si>
  <si>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</si>
  <si>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</si>
  <si>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</si>
  <si>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</si>
  <si>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</si>
  <si>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</si>
  <si>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</si>
  <si>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</si>
  <si>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</si>
  <si>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</si>
  <si>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</si>
  <si>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</si>
  <si>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</si>
  <si>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</si>
  <si>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</si>
  <si>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</si>
  <si>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</si>
  <si>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</si>
  <si>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</si>
  <si>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</si>
  <si>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</si>
  <si>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</si>
  <si>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</si>
  <si>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</si>
  <si>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</si>
  <si>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</si>
  <si>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</si>
  <si>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</si>
  <si>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</si>
  <si>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</si>
  <si>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</si>
  <si>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</si>
  <si>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</si>
  <si>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</si>
  <si>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</si>
  <si>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</si>
  <si>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</si>
  <si>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</si>
  <si>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</si>
  <si>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</si>
  <si>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</si>
  <si>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</si>
  <si>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</si>
  <si>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</si>
  <si>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</si>
  <si>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</si>
  <si>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</si>
  <si>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</si>
  <si>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</si>
  <si>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</si>
  <si>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</si>
  <si>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</si>
  <si>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</si>
  <si>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</si>
  <si>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</si>
  <si>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</si>
  <si>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</si>
  <si>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</si>
  <si>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</si>
  <si>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</si>
  <si>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</si>
  <si>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</si>
  <si>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</si>
  <si>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</si>
  <si>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</si>
  <si>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</si>
  <si>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</si>
  <si>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</si>
  <si>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</si>
  <si>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</si>
  <si>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</si>
  <si>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</si>
  <si>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</si>
  <si>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</si>
  <si>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</si>
  <si>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</si>
  <si>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</si>
  <si>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</si>
  <si>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</si>
  <si>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</si>
  <si>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</si>
  <si>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</si>
  <si>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</si>
  <si>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</si>
  <si>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</si>
  <si>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</si>
  <si>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</si>
  <si>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</si>
  <si>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</si>
  <si>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</si>
  <si>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</si>
  <si>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</si>
  <si>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</si>
  <si>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</si>
  <si>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</si>
  <si>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</si>
  <si>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</si>
  <si>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</si>
  <si>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</si>
  <si>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</si>
  <si>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</si>
  <si>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</si>
  <si>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</si>
  <si>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</si>
  <si>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</si>
  <si>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</si>
  <si>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</si>
  <si>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</si>
  <si>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</si>
  <si>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</si>
  <si>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</si>
  <si>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</si>
  <si>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</si>
  <si>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</si>
  <si>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</si>
  <si>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</si>
  <si>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</si>
  <si>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</si>
  <si>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</si>
  <si>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</si>
  <si>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</si>
  <si>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</si>
  <si>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</si>
  <si>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</si>
  <si>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</si>
  <si>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</si>
  <si>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</si>
  <si>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</si>
  <si>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</si>
  <si>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</si>
  <si>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</si>
  <si>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</si>
  <si>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</si>
  <si>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</si>
  <si>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</si>
  <si>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</si>
  <si>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</si>
  <si>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</si>
  <si>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</si>
  <si>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</si>
  <si>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</si>
  <si>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</si>
  <si>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</si>
  <si>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</si>
  <si>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</si>
  <si>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</si>
  <si>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</si>
  <si>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</si>
  <si>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</si>
  <si>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</si>
  <si>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</si>
  <si>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</si>
  <si>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</si>
  <si>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</si>
  <si>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</si>
  <si>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</si>
  <si>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</si>
  <si>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</si>
  <si>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</si>
  <si>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</si>
  <si>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</si>
  <si>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</si>
  <si>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</si>
  <si>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</si>
  <si>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</si>
  <si>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</si>
  <si>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</si>
  <si>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</si>
  <si>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</si>
  <si>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</si>
  <si>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</si>
  <si>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</si>
  <si>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</si>
  <si>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</si>
  <si>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</si>
  <si>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</si>
  <si>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</si>
  <si>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</si>
  <si>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</si>
  <si>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</si>
  <si>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</si>
  <si>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</si>
  <si>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</si>
  <si>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</si>
  <si>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</si>
  <si>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</si>
  <si>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</si>
  <si>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</si>
  <si>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</si>
  <si>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</si>
  <si>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</si>
  <si>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</si>
  <si>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</si>
  <si>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</si>
  <si>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</si>
  <si>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</si>
  <si>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</si>
  <si>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</si>
  <si>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</si>
  <si>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</si>
  <si>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</si>
  <si>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</si>
  <si>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</si>
  <si>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</si>
  <si>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</si>
  <si>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</si>
  <si>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</si>
  <si>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</si>
  <si>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</si>
  <si>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</si>
  <si>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</si>
  <si>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</si>
  <si>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</si>
  <si>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</si>
  <si>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</si>
  <si>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</si>
  <si>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</si>
  <si>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</si>
  <si>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</si>
  <si>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</si>
  <si>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</si>
  <si>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</si>
  <si>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</si>
  <si>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</si>
  <si>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</si>
  <si>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</si>
  <si>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</si>
  <si>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</si>
  <si>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</si>
  <si>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</si>
  <si>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</si>
  <si>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</si>
  <si>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</si>
  <si>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</si>
  <si>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</si>
  <si>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</si>
  <si>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</si>
  <si>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</si>
  <si>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</si>
  <si>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</si>
  <si>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</si>
  <si>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</si>
  <si>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</si>
  <si>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</si>
  <si>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</si>
  <si>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</si>
  <si>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</si>
  <si>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</si>
  <si>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</si>
  <si>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</si>
  <si>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</si>
  <si>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</si>
  <si>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</si>
  <si>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</si>
  <si>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</si>
  <si>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</si>
  <si>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</si>
  <si>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</si>
  <si>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</si>
  <si>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</si>
  <si>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</si>
  <si>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</si>
  <si>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</si>
  <si>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</si>
  <si>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</si>
  <si>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</si>
  <si>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</si>
  <si>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</si>
  <si>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</si>
  <si>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</si>
  <si>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</si>
  <si>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</si>
  <si>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</si>
  <si>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</si>
  <si>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</si>
  <si>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</si>
  <si>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</si>
  <si>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</si>
  <si>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</si>
  <si>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</si>
  <si>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</si>
  <si>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</si>
  <si>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</si>
  <si>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</si>
  <si>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</si>
  <si>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</si>
  <si>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</si>
  <si>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</si>
  <si>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</si>
  <si>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</si>
  <si>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</si>
  <si>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</si>
  <si>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</si>
  <si>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</si>
  <si>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</si>
  <si>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</si>
  <si>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</si>
  <si>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</si>
  <si>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</si>
  <si>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</si>
  <si>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</si>
  <si>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</si>
  <si>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</si>
  <si>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</si>
  <si>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</si>
  <si>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</si>
  <si>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</si>
  <si>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</si>
  <si>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</si>
  <si>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</si>
  <si>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</si>
  <si>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</si>
  <si>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</si>
  <si>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</si>
  <si>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</si>
  <si>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</si>
  <si>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</si>
  <si>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</si>
  <si>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</si>
  <si>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</si>
  <si>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</si>
  <si>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</si>
  <si>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</si>
  <si>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</si>
  <si>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</si>
  <si>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</si>
  <si>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</si>
  <si>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</si>
  <si>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</si>
  <si>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</si>
  <si>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</si>
  <si>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</si>
  <si>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</si>
  <si>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</si>
  <si>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</si>
  <si>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</si>
  <si>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</si>
  <si>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</si>
  <si>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</si>
  <si>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</si>
  <si>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</si>
  <si>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</si>
  <si>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</si>
  <si>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</si>
  <si>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</si>
  <si>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</si>
  <si>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</si>
  <si>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</si>
  <si>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</si>
  <si>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</si>
  <si>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</si>
  <si>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</si>
  <si>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</si>
  <si>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</si>
  <si>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</si>
  <si>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</si>
  <si>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</si>
  <si>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</si>
  <si>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</si>
  <si>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</si>
  <si>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</si>
  <si>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</si>
  <si>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</si>
  <si>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</si>
  <si>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</si>
  <si>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</si>
  <si>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</si>
  <si>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</si>
  <si>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</si>
  <si>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</si>
  <si>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</si>
  <si>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</si>
  <si>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</si>
  <si>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</si>
  <si>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</si>
  <si>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</si>
  <si>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</si>
  <si>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</si>
  <si>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</si>
  <si>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</si>
  <si>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</si>
  <si>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</si>
  <si>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</si>
  <si>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</si>
  <si>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</si>
  <si>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</si>
  <si>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</si>
  <si>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</si>
  <si>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</si>
  <si>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</si>
  <si>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</si>
  <si>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</si>
  <si>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</si>
  <si>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</si>
  <si>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</si>
  <si>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</si>
  <si>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</si>
  <si>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</si>
  <si>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</si>
  <si>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</si>
  <si>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</si>
  <si>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</si>
  <si>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</si>
  <si>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</si>
  <si>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</si>
  <si>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</si>
  <si>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</si>
  <si>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</si>
  <si>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</si>
  <si>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</si>
  <si>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</si>
  <si>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</si>
  <si>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</si>
  <si>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</si>
  <si>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</si>
  <si>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</si>
  <si>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</si>
  <si>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</si>
  <si>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</si>
  <si>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</si>
  <si>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</si>
  <si>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</si>
  <si>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</si>
  <si>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</si>
  <si>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</si>
  <si>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</si>
  <si>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</si>
  <si>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</si>
  <si>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</si>
  <si>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</si>
  <si>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</si>
  <si>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</si>
  <si>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</si>
  <si>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</si>
  <si>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</si>
  <si>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</si>
  <si>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</si>
  <si>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</si>
  <si>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</si>
  <si>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</si>
  <si>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</si>
  <si>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</si>
  <si>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</si>
  <si>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</si>
  <si>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</si>
  <si>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</si>
  <si>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</si>
  <si>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</si>
  <si>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</si>
  <si>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</si>
  <si>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</si>
  <si>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</si>
  <si>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</si>
  <si>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</si>
  <si>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</si>
  <si>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</si>
  <si>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</si>
  <si>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</si>
  <si>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</si>
  <si>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</si>
  <si>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</si>
  <si>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</si>
  <si>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</si>
  <si>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</si>
  <si>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</si>
  <si>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</si>
  <si>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</si>
  <si>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</si>
  <si>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</si>
  <si>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</si>
  <si>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</si>
  <si>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</si>
  <si>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</si>
  <si>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</si>
  <si>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</si>
  <si>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</si>
  <si>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</si>
  <si>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</si>
  <si>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</si>
  <si>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</si>
  <si>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</si>
  <si>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</si>
  <si>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</si>
  <si>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</si>
  <si>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</si>
  <si>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</si>
  <si>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</si>
  <si>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</si>
  <si>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</si>
  <si>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</si>
  <si>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</si>
  <si>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</si>
  <si>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</si>
  <si>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</si>
  <si>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</si>
  <si>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</si>
  <si>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</si>
  <si>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</si>
  <si>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</si>
  <si>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</si>
  <si>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</si>
  <si>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</si>
  <si>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</si>
  <si>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</si>
  <si>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</si>
  <si>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</si>
  <si>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</si>
  <si>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</si>
  <si>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</si>
  <si>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</si>
  <si>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</si>
  <si>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</si>
  <si>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</si>
  <si>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</si>
  <si>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</si>
  <si>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</si>
  <si>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</si>
  <si>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</si>
  <si>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</si>
  <si>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</si>
  <si>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</si>
  <si>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</si>
  <si>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</si>
  <si>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</si>
  <si>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</si>
  <si>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</si>
  <si>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</si>
  <si>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</si>
  <si>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</si>
  <si>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</si>
  <si>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</si>
  <si>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</si>
  <si>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</si>
  <si>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</si>
  <si>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</si>
  <si>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</si>
  <si>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</si>
  <si>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</si>
  <si>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</si>
  <si>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</si>
  <si>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</si>
  <si>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</si>
  <si>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</si>
  <si>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</si>
  <si>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</si>
  <si>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</si>
  <si>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</si>
  <si>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</si>
  <si>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</si>
  <si>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</si>
  <si>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</si>
  <si>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</si>
  <si>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</si>
  <si>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</si>
  <si>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</si>
  <si>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</si>
  <si>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</si>
  <si>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</si>
  <si>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</si>
  <si>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</si>
  <si>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</si>
  <si>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</si>
  <si>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</si>
  <si>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</si>
  <si>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</si>
  <si>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</si>
  <si>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</si>
  <si>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</si>
  <si>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</si>
  <si>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</si>
  <si>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</si>
  <si>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</si>
  <si>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</si>
  <si>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</si>
  <si>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</si>
  <si>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</si>
  <si>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</si>
  <si>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</si>
  <si>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</si>
  <si>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</si>
  <si>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</si>
  <si>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</si>
  <si>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</si>
  <si>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</si>
  <si>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</si>
  <si>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</si>
  <si>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</si>
  <si>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</si>
  <si>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</si>
  <si>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</si>
  <si>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</si>
  <si>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</si>
  <si>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</si>
  <si>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</si>
  <si>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</si>
  <si>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</si>
  <si>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</si>
  <si>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</si>
  <si>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</si>
  <si>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</si>
  <si>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</si>
  <si>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</si>
  <si>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</si>
  <si>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</si>
  <si>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</si>
  <si>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</si>
  <si>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</si>
  <si>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</si>
  <si>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</si>
  <si>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</si>
  <si>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</si>
  <si>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</si>
  <si>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</si>
  <si>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</si>
  <si>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</si>
  <si>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</si>
  <si>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</si>
  <si>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</si>
  <si>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</si>
  <si>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</si>
  <si>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</si>
  <si>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</si>
  <si>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</si>
  <si>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</si>
  <si>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</si>
  <si>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</si>
  <si>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</si>
  <si>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</si>
  <si>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</si>
  <si>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</si>
  <si>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</si>
  <si>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</si>
  <si>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</si>
  <si>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</si>
  <si>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</si>
  <si>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</si>
  <si>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</si>
  <si>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</si>
  <si>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</si>
  <si>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</si>
  <si>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</si>
  <si>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</si>
  <si>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</si>
  <si>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</si>
  <si>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</si>
  <si>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</si>
  <si>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</si>
  <si>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</si>
  <si>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</si>
  <si>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</si>
  <si>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</si>
  <si>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</si>
  <si>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</si>
  <si>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</si>
  <si>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</si>
  <si>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</si>
  <si>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</si>
  <si>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</si>
  <si>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</si>
  <si>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</si>
  <si>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</si>
  <si>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</si>
  <si>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</si>
  <si>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</si>
  <si>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</si>
  <si>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</si>
  <si>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</si>
  <si>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</si>
  <si>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</si>
  <si>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</si>
  <si>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</si>
  <si>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</si>
  <si>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</si>
  <si>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</si>
  <si>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</si>
  <si>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</si>
  <si>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</si>
  <si>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</si>
  <si>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</si>
  <si>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</si>
  <si>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</si>
  <si>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</si>
  <si>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</si>
  <si>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</si>
  <si>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</si>
  <si>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</si>
  <si>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</si>
  <si>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</si>
  <si>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</si>
  <si>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</si>
  <si>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</si>
  <si>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</si>
  <si>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</si>
  <si>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</si>
  <si>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</si>
  <si>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</si>
  <si>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</si>
  <si>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</si>
  <si>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</si>
  <si>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</si>
  <si>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</si>
  <si>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</si>
  <si>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</si>
  <si>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</si>
  <si>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</si>
  <si>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</si>
  <si>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</si>
  <si>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</si>
  <si>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</si>
  <si>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</si>
  <si>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</si>
  <si>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</si>
  <si>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</si>
  <si>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</si>
  <si>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</si>
  <si>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</si>
  <si>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</si>
  <si>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</si>
  <si>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</si>
  <si>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</si>
  <si>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</si>
  <si>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</si>
  <si>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</si>
  <si>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</si>
  <si>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</si>
  <si>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</si>
  <si>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</si>
  <si>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</si>
  <si>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</si>
  <si>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</si>
  <si>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</si>
  <si>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</si>
  <si>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</si>
  <si>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</si>
  <si>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</si>
  <si>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</si>
  <si>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</si>
  <si>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</si>
  <si>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</si>
  <si>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</si>
  <si>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</si>
  <si>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</si>
  <si>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</si>
  <si>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</si>
  <si>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</si>
  <si>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</si>
  <si>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</si>
  <si>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</si>
  <si>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</si>
  <si>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</si>
  <si>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</si>
  <si>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</si>
  <si>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</si>
  <si>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</si>
  <si>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</si>
  <si>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</si>
  <si>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</si>
  <si>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</si>
  <si>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</si>
  <si>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</si>
  <si>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</si>
  <si>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</si>
  <si>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</si>
  <si>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</si>
  <si>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</si>
  <si>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</si>
  <si>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</si>
  <si>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</si>
  <si>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</si>
  <si>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</si>
  <si>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</si>
  <si>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</si>
  <si>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</si>
  <si>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</si>
  <si>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</si>
  <si>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</si>
  <si>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</si>
  <si>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</si>
  <si>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</si>
  <si>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</si>
  <si>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</si>
  <si>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</si>
  <si>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</si>
  <si>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</si>
  <si>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</si>
  <si>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</si>
  <si>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</si>
  <si>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</si>
  <si>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</si>
  <si>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</si>
  <si>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</si>
  <si>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</si>
  <si>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</si>
  <si>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</si>
  <si>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</si>
  <si>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</si>
  <si>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</si>
  <si>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</si>
  <si>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</si>
  <si>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</si>
  <si>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</si>
  <si>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</si>
  <si>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</si>
  <si>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</si>
  <si>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</si>
  <si>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</si>
  <si>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</si>
  <si>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</si>
  <si>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</si>
  <si>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</si>
  <si>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</si>
  <si>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</si>
  <si>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</si>
  <si>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</si>
  <si>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</si>
  <si>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</si>
  <si>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</si>
  <si>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</si>
  <si>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</si>
  <si>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</si>
  <si>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</si>
  <si>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</si>
  <si>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</si>
  <si>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</si>
  <si>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</si>
  <si>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</si>
  <si>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</si>
  <si>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</si>
  <si>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</si>
  <si>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</si>
  <si>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</si>
  <si>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</si>
  <si>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</si>
  <si>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</si>
  <si>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</si>
  <si>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</si>
  <si>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</si>
  <si>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</si>
  <si>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</si>
  <si>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</si>
  <si>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</si>
  <si>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</si>
  <si>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</si>
  <si>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</si>
  <si>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</si>
  <si>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</si>
  <si>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</si>
  <si>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</si>
  <si>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</si>
  <si>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</si>
  <si>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</si>
  <si>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</si>
  <si>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</si>
  <si>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</si>
  <si>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</si>
  <si>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</si>
  <si>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</si>
  <si>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</si>
  <si>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</si>
  <si>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</si>
  <si>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</si>
  <si>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</si>
  <si>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</si>
  <si>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</si>
  <si>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</si>
  <si>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</si>
  <si>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</si>
  <si>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</si>
  <si>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</si>
  <si>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</si>
  <si>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</si>
  <si>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</si>
  <si>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</si>
  <si>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</si>
  <si>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</si>
  <si>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</si>
  <si>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</si>
  <si>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</si>
  <si>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</si>
  <si>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</si>
  <si>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</si>
  <si>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</si>
  <si>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</si>
  <si>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</si>
  <si>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</si>
  <si>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</si>
  <si>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</si>
  <si>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</si>
  <si>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</si>
  <si>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</si>
  <si>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</si>
  <si>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</si>
  <si>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</si>
  <si>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</si>
  <si>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</si>
  <si>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</si>
  <si>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</si>
  <si>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</si>
  <si>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</si>
  <si>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</si>
  <si>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</si>
  <si>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</si>
  <si>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</si>
  <si>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</si>
  <si>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</si>
  <si>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</si>
  <si>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</si>
  <si>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</si>
  <si>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</si>
  <si>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</si>
  <si>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</si>
  <si>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</si>
  <si>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</si>
  <si>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</si>
  <si>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</si>
  <si>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</si>
  <si>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</si>
  <si>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</si>
  <si>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</si>
  <si>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</si>
  <si>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</si>
  <si>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</si>
  <si>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</si>
  <si>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</si>
  <si>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</si>
  <si>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</si>
  <si>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</si>
  <si>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</si>
  <si>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</si>
  <si>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</si>
  <si>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</si>
  <si>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</si>
  <si>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</si>
  <si>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</si>
  <si>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</si>
  <si>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</si>
  <si>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</si>
  <si>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</si>
  <si>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</si>
  <si>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</si>
  <si>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</si>
  <si>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</si>
  <si>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</si>
  <si>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</si>
  <si>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</si>
  <si>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</si>
  <si>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</si>
  <si>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</si>
  <si>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</si>
  <si>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</si>
  <si>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</si>
  <si>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</si>
  <si>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</si>
  <si>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</si>
  <si>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</si>
  <si>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</si>
  <si>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</si>
  <si>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</si>
  <si>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</si>
  <si>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</si>
  <si>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</si>
  <si>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</si>
  <si>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</si>
  <si>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</si>
  <si>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</si>
  <si>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</si>
  <si>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</si>
  <si>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</si>
  <si>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</si>
  <si>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</si>
  <si>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</si>
  <si>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</si>
  <si>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</si>
  <si>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</si>
  <si>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</si>
  <si>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</si>
  <si>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</si>
  <si>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</si>
  <si>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</si>
  <si>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</si>
  <si>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</si>
  <si>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</si>
  <si>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</si>
  <si>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</si>
  <si>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</si>
  <si>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</si>
  <si>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</si>
  <si>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</si>
  <si>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</si>
  <si>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</si>
  <si>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</si>
  <si>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</si>
  <si>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</si>
  <si>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</si>
  <si>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</si>
  <si>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</si>
  <si>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</si>
  <si>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</si>
  <si>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</si>
  <si>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</si>
  <si>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</si>
  <si>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</si>
  <si>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</si>
  <si>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</si>
  <si>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</si>
  <si>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</si>
  <si>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</si>
  <si>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</si>
  <si>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</si>
  <si>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</si>
  <si>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</si>
  <si>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</si>
  <si>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</si>
  <si>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</si>
  <si>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</si>
  <si>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</si>
  <si>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</si>
  <si>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</si>
  <si>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</si>
  <si>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</si>
  <si>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</si>
  <si>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</si>
  <si>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</si>
  <si>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</si>
  <si>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</si>
  <si>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</si>
  <si>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</si>
  <si>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</si>
  <si>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</si>
  <si>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</si>
  <si>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</si>
  <si>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</si>
  <si>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</si>
  <si>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</si>
  <si>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</si>
  <si>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</si>
  <si>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</si>
  <si>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</si>
  <si>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</si>
  <si>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</si>
  <si>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</si>
  <si>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</si>
  <si>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</si>
  <si>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</si>
  <si>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</si>
  <si>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</si>
  <si>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</si>
  <si>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</si>
  <si>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</si>
  <si>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</si>
  <si>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</si>
  <si>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</si>
  <si>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</si>
  <si>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</si>
  <si>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</si>
  <si>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</si>
  <si>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</si>
  <si>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</si>
  <si>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</si>
  <si>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</si>
  <si>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</si>
  <si>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</si>
  <si>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</si>
  <si>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</si>
  <si>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</si>
  <si>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</si>
  <si>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</si>
  <si>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</si>
  <si>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</si>
  <si>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</si>
  <si>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</si>
  <si>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</si>
  <si>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</si>
  <si>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</si>
  <si>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</si>
  <si>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</si>
  <si>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</si>
  <si>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</si>
  <si>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</si>
  <si>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</si>
  <si>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</si>
  <si>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</si>
  <si>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</si>
  <si>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</si>
  <si>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</si>
  <si>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</si>
  <si>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</si>
  <si>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</si>
  <si>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</si>
  <si>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</si>
  <si>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</si>
  <si>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</si>
  <si>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</si>
  <si>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</si>
  <si>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</si>
  <si>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</si>
  <si>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</si>
  <si>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</si>
  <si>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</si>
  <si>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</si>
  <si>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</si>
  <si>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</si>
  <si>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</si>
  <si>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</si>
  <si>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</si>
  <si>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</si>
  <si>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</si>
  <si>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</si>
  <si>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</si>
  <si>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</si>
  <si>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</si>
  <si>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</si>
  <si>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</si>
  <si>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</si>
  <si>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</si>
  <si>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</si>
  <si>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</si>
  <si>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</si>
  <si>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</si>
  <si>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</si>
  <si>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</si>
  <si>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</si>
  <si>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</si>
  <si>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</si>
  <si>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</si>
  <si>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</si>
  <si>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</si>
  <si>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</si>
  <si>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</si>
  <si>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</si>
  <si>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</si>
  <si>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</si>
  <si>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</si>
  <si>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</si>
  <si>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</si>
  <si>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</si>
  <si>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</si>
  <si>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</si>
  <si>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</si>
  <si>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</si>
  <si>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</si>
  <si>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</si>
  <si>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</si>
  <si>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</si>
  <si>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</si>
  <si>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</si>
  <si>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</si>
  <si>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</si>
  <si>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</si>
  <si>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</si>
  <si>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</si>
  <si>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</si>
  <si>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</si>
  <si>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</si>
  <si>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</si>
  <si>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</si>
  <si>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</si>
  <si>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</si>
  <si>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</si>
  <si>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</si>
  <si>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</si>
  <si>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</si>
  <si>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</si>
  <si>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</si>
  <si>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</si>
  <si>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</si>
  <si>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</si>
  <si>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</si>
  <si>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</si>
  <si>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</si>
  <si>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</si>
  <si>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</si>
  <si>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</si>
  <si>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</si>
  <si>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</si>
  <si>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</si>
  <si>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</si>
  <si>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</si>
  <si>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</si>
  <si>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</si>
  <si>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</si>
  <si>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</si>
  <si>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</si>
  <si>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</si>
  <si>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</si>
  <si>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</si>
  <si>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</si>
  <si>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</si>
  <si>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</si>
  <si>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</si>
  <si>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</si>
  <si>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</si>
  <si>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</si>
  <si>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</si>
  <si>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</si>
  <si>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</si>
  <si>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</si>
  <si>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</si>
  <si>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</si>
  <si>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</si>
  <si>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</si>
  <si>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</si>
  <si>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</si>
  <si>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</si>
  <si>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</si>
  <si>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</si>
  <si>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</si>
  <si>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</si>
  <si>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</si>
  <si>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</si>
  <si>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</si>
  <si>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</si>
  <si>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</si>
  <si>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</si>
  <si>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</si>
  <si>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</si>
  <si>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</si>
  <si>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</si>
  <si>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</si>
  <si>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</si>
  <si>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</si>
  <si>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</si>
  <si>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</si>
  <si>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</si>
  <si>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</si>
  <si>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</si>
  <si>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</si>
  <si>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</si>
  <si>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</si>
  <si>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</si>
  <si>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</si>
  <si>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</si>
  <si>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</si>
  <si>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</si>
  <si>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</si>
  <si>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</si>
  <si>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</si>
  <si>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</si>
  <si>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</si>
  <si>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</si>
  <si>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</si>
  <si>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</si>
  <si>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</si>
  <si>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</si>
  <si>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</si>
  <si>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</si>
  <si>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</si>
  <si>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</si>
  <si>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</si>
  <si>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</si>
  <si>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</si>
  <si>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</si>
  <si>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</si>
  <si>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</si>
  <si>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</si>
  <si>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</si>
  <si>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</si>
  <si>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</si>
  <si>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</si>
  <si>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</si>
  <si>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</si>
  <si>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</si>
  <si>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</si>
  <si>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</si>
  <si>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</si>
  <si>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</si>
  <si>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</si>
  <si>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</si>
  <si>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</si>
  <si>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</si>
  <si>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</si>
  <si>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</si>
  <si>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</si>
  <si>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</si>
  <si>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</si>
  <si>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</si>
  <si>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</si>
  <si>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</si>
  <si>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</si>
  <si>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</si>
  <si>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</si>
  <si>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</si>
  <si>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</si>
  <si>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</si>
  <si>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</si>
  <si>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</si>
  <si>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</si>
  <si>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</si>
  <si>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</si>
  <si>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</si>
  <si>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</si>
  <si>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</si>
  <si>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</si>
  <si>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</si>
  <si>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</si>
  <si>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</si>
  <si>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</si>
  <si>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</si>
  <si>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</si>
  <si>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</si>
  <si>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</si>
  <si>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</si>
  <si>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</si>
  <si>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</si>
  <si>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</si>
  <si>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</si>
  <si>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</si>
  <si>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</si>
  <si>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</si>
  <si>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</si>
  <si>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</si>
  <si>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</si>
  <si>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</si>
  <si>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</si>
  <si>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</si>
  <si>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</si>
  <si>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</si>
  <si>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</si>
  <si>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</si>
  <si>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</si>
  <si>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</si>
  <si>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</si>
  <si>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</si>
  <si>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</si>
  <si>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</si>
  <si>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</si>
  <si>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</si>
  <si>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</si>
  <si>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</si>
  <si>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</si>
  <si>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</si>
  <si>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</si>
  <si>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</si>
  <si>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</si>
  <si>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</si>
  <si>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</si>
  <si>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</si>
  <si>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</si>
  <si>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</si>
  <si>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</si>
  <si>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</si>
  <si>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</si>
  <si>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</si>
  <si>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</si>
  <si>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</si>
  <si>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</si>
  <si>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</si>
  <si>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</si>
  <si>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</si>
  <si>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</si>
  <si>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</si>
  <si>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</si>
  <si>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</si>
  <si>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</si>
  <si>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</si>
  <si>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</si>
  <si>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</si>
  <si>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</si>
  <si>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</si>
  <si>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</si>
  <si>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</si>
  <si>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</si>
  <si>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</si>
  <si>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</si>
  <si>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</si>
  <si>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</si>
  <si>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</si>
  <si>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</si>
  <si>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</si>
  <si>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</si>
  <si>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</si>
  <si>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</si>
  <si>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</si>
  <si>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</si>
  <si>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</si>
  <si>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</si>
  <si>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</si>
  <si>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</si>
  <si>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</si>
  <si>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</si>
  <si>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</si>
  <si>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</si>
  <si>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</si>
  <si>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</si>
  <si>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</si>
  <si>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</si>
  <si>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</si>
  <si>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</si>
  <si>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</si>
  <si>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</si>
  <si>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</si>
  <si>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</si>
  <si>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</si>
  <si>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</si>
  <si>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</si>
  <si>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</si>
  <si>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</si>
  <si>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</si>
  <si>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</si>
  <si>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</si>
  <si>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</si>
  <si>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</si>
  <si>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</si>
  <si>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</si>
  <si>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</si>
  <si>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</si>
  <si>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</si>
  <si>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</si>
  <si>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</si>
  <si>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</si>
  <si>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</si>
  <si>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</si>
  <si>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</si>
  <si>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</si>
  <si>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</si>
  <si>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</si>
  <si>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</si>
  <si>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</si>
  <si>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</si>
  <si>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</si>
  <si>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</si>
  <si>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</si>
  <si>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</si>
  <si>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</si>
  <si>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</si>
  <si>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</si>
  <si>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</si>
  <si>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</si>
  <si>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</si>
  <si>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</si>
  <si>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</si>
  <si>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</si>
  <si>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</si>
  <si>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</si>
  <si>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</si>
  <si>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</si>
  <si>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</si>
  <si>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</si>
  <si>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</si>
  <si>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</si>
  <si>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</si>
  <si>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</si>
  <si>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</si>
  <si>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</si>
  <si>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</si>
  <si>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</si>
  <si>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</si>
  <si>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</si>
  <si>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</si>
  <si>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</si>
  <si>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</si>
  <si>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</si>
  <si>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</si>
  <si>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</si>
  <si>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</si>
  <si>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</si>
  <si>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</si>
  <si>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</si>
  <si>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</si>
  <si>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</si>
  <si>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</si>
  <si>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</si>
  <si>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</si>
  <si>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</si>
  <si>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</si>
  <si>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</si>
  <si>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</si>
  <si>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</si>
  <si>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</si>
  <si>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</si>
  <si>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</si>
  <si>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</si>
  <si>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</si>
  <si>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</si>
  <si>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</si>
  <si>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</si>
  <si>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</si>
  <si>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</si>
  <si>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</si>
  <si>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</si>
  <si>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</si>
  <si>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</si>
  <si>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</si>
  <si>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</si>
  <si>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</si>
  <si>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</si>
  <si>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</si>
  <si>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</si>
  <si>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</si>
  <si>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</si>
  <si>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</si>
  <si>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</si>
  <si>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</si>
  <si>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</si>
  <si>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</si>
  <si>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</si>
  <si>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</si>
  <si>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</si>
  <si>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</si>
  <si>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</si>
  <si>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</si>
  <si>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</si>
  <si>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</si>
  <si>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</si>
  <si>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</si>
  <si>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</si>
  <si>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</si>
  <si>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</si>
  <si>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</si>
  <si>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</si>
  <si>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</si>
  <si>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</si>
  <si>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</si>
  <si>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</si>
  <si>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</si>
  <si>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</si>
  <si>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</si>
  <si>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</si>
  <si>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</si>
  <si>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</si>
  <si>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</si>
  <si>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</si>
  <si>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</si>
  <si>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</si>
  <si>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</si>
  <si>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</si>
  <si>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</si>
  <si>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</si>
  <si>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</si>
  <si>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</si>
  <si>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</si>
  <si>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</si>
  <si>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</si>
  <si>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</si>
  <si>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</si>
  <si>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</si>
  <si>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</si>
  <si>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</si>
  <si>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</si>
  <si>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</si>
  <si>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</si>
  <si>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</si>
  <si>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</si>
  <si>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</si>
  <si>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</si>
  <si>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</si>
  <si>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</si>
  <si>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</si>
  <si>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</si>
  <si>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</si>
  <si>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</si>
  <si>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</si>
  <si>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</si>
  <si>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</si>
  <si>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</si>
  <si>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</si>
  <si>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</si>
  <si>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</si>
  <si>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</si>
  <si>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</si>
  <si>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</si>
  <si>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</si>
  <si>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</si>
  <si>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</si>
  <si>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</si>
  <si>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</si>
  <si>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</si>
  <si>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</si>
  <si>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</si>
  <si>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</si>
  <si>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</si>
  <si>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</si>
  <si>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</si>
  <si>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</si>
  <si>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</si>
  <si>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</si>
  <si>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</si>
  <si>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</si>
  <si>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</si>
  <si>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</si>
  <si>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</si>
  <si>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</si>
  <si>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</si>
  <si>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</si>
  <si>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</si>
  <si>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</si>
  <si>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</si>
  <si>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</si>
  <si>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</si>
  <si>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</si>
  <si>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</si>
  <si>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</si>
  <si>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</si>
  <si>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</si>
  <si>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</si>
  <si>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</si>
  <si>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</si>
  <si>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</si>
  <si>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</si>
  <si>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</si>
  <si>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</si>
  <si>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</si>
  <si>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</si>
  <si>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</si>
  <si>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</si>
  <si>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</si>
  <si>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</si>
  <si>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</si>
  <si>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</si>
  <si>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</si>
  <si>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</si>
  <si>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</si>
  <si>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</si>
  <si>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</si>
  <si>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</si>
  <si>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</si>
  <si>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</si>
  <si>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</si>
  <si>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</si>
  <si>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</si>
  <si>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</si>
  <si>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</si>
  <si>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</si>
  <si>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</si>
  <si>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</si>
  <si>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</si>
  <si>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</si>
  <si>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</si>
  <si>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</si>
  <si>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</si>
  <si>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</si>
  <si>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</si>
  <si>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</si>
  <si>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</si>
  <si>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</si>
  <si>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</si>
  <si>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</si>
  <si>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</si>
  <si>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</si>
  <si>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</si>
  <si>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</si>
  <si>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</si>
  <si>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</si>
  <si>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</si>
  <si>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</si>
  <si>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</si>
  <si>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</si>
  <si>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</si>
  <si>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</si>
  <si>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</si>
  <si>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</si>
  <si>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</si>
  <si>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</si>
  <si>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</si>
  <si>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</si>
  <si>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</si>
  <si>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</si>
  <si>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</si>
  <si>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</si>
  <si>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</si>
  <si>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</si>
  <si>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</si>
  <si>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</si>
  <si>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</si>
  <si>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</si>
  <si>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</si>
  <si>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</si>
  <si>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</si>
  <si>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</si>
  <si>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</si>
  <si>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</si>
  <si>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</si>
  <si>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</si>
  <si>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</si>
  <si>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</si>
  <si>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</si>
  <si>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</si>
  <si>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</si>
  <si>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</si>
  <si>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</si>
  <si>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</si>
  <si>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</si>
  <si>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</si>
  <si>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</si>
  <si>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</si>
  <si>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</si>
  <si>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</si>
  <si>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</si>
  <si>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</si>
  <si>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</si>
  <si>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</si>
  <si>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</si>
  <si>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</si>
  <si>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</si>
  <si>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</si>
  <si>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</si>
  <si>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</si>
  <si>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</si>
  <si>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</si>
  <si>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</si>
  <si>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</si>
  <si>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</si>
  <si>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</si>
  <si>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</si>
  <si>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</si>
  <si>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</si>
  <si>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</si>
  <si>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</si>
  <si>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</si>
  <si>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</si>
  <si>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</si>
  <si>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</si>
  <si>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</si>
  <si>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</si>
  <si>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</si>
  <si>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</si>
  <si>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</si>
  <si>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</si>
  <si>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</si>
  <si>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</si>
  <si>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</si>
  <si>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</si>
  <si>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</si>
  <si>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</si>
  <si>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</si>
  <si>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</si>
  <si>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</si>
  <si>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</si>
  <si>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</si>
  <si>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</si>
  <si>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</si>
  <si>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</si>
  <si>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</si>
  <si>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</si>
  <si>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</si>
  <si>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</si>
  <si>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</si>
  <si>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</si>
  <si>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</si>
  <si>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</si>
  <si>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</si>
  <si>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</si>
  <si>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</si>
  <si>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</si>
  <si>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</si>
  <si>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</si>
  <si>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</si>
  <si>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</si>
  <si>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</si>
  <si>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</si>
  <si>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</si>
  <si>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</si>
  <si>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</si>
  <si>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</si>
  <si>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</si>
  <si>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</si>
  <si>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</si>
  <si>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</si>
  <si>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</si>
  <si>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</si>
  <si>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</si>
  <si>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</si>
  <si>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</si>
  <si>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</si>
  <si>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</si>
  <si>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</si>
  <si>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</si>
  <si>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</si>
  <si>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</si>
  <si>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</si>
  <si>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</si>
  <si>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</si>
  <si>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</si>
  <si>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</si>
  <si>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</si>
  <si>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</si>
  <si>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</si>
  <si>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</si>
  <si>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</si>
  <si>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</si>
  <si>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</si>
  <si>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</si>
  <si>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</si>
  <si>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</si>
  <si>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</si>
  <si>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</si>
  <si>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</si>
  <si>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</si>
  <si>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</si>
  <si>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</si>
  <si>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</si>
  <si>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</si>
  <si>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</si>
  <si>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</si>
  <si>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</si>
  <si>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</si>
  <si>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</si>
  <si>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</si>
  <si>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</si>
  <si>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</si>
  <si>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</si>
  <si>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</si>
  <si>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</si>
  <si>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</si>
  <si>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</si>
  <si>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</si>
  <si>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</si>
  <si>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</si>
  <si>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</si>
  <si>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</si>
  <si>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</si>
  <si>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</si>
  <si>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</si>
  <si>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</si>
  <si>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</si>
  <si>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</si>
  <si>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</si>
  <si>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</si>
  <si>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</si>
  <si>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</si>
  <si>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</si>
  <si>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</si>
  <si>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</si>
  <si>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</si>
  <si>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</si>
  <si>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</si>
  <si>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</si>
  <si>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</si>
  <si>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</si>
  <si>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</si>
  <si>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</si>
  <si>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</si>
  <si>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</si>
  <si>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</si>
  <si>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</si>
  <si>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</si>
  <si>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</si>
  <si>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</si>
  <si>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</si>
  <si>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</si>
  <si>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</si>
  <si>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</si>
  <si>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</si>
  <si>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</si>
  <si>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</si>
  <si>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</si>
  <si>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</si>
  <si>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</si>
  <si>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</si>
  <si>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</si>
  <si>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</si>
  <si>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</si>
  <si>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</si>
  <si>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</si>
  <si>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</si>
  <si>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</si>
  <si>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</si>
  <si>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</si>
  <si>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</si>
  <si>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</si>
  <si>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</si>
  <si>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</si>
  <si>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</si>
  <si>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</si>
  <si>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</si>
  <si>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</si>
  <si>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</si>
  <si>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</si>
  <si>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</si>
  <si>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</si>
  <si>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</si>
  <si>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</si>
  <si>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</si>
  <si>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</si>
  <si>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</si>
  <si>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</si>
  <si>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</si>
  <si>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</si>
  <si>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</si>
  <si>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</si>
  <si>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</si>
  <si>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</si>
  <si>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</si>
  <si>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</si>
  <si>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</si>
  <si>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</si>
  <si>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</si>
  <si>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</si>
  <si>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</si>
  <si>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</si>
  <si>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</si>
  <si>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</si>
  <si>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</si>
  <si>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</si>
  <si>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</si>
  <si>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</si>
  <si>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</si>
  <si>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</si>
  <si>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</si>
  <si>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</si>
  <si>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</si>
  <si>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</si>
  <si>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</si>
  <si>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</si>
  <si>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</si>
  <si>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</si>
  <si>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</si>
  <si>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</si>
  <si>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</si>
  <si>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</si>
  <si>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</si>
  <si>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</si>
  <si>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</si>
  <si>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</si>
  <si>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</si>
  <si>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</si>
  <si>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</si>
  <si>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</si>
  <si>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</si>
  <si>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</si>
  <si>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</si>
  <si>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</si>
  <si>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</si>
  <si>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</si>
  <si>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</si>
  <si>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</si>
  <si>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</si>
  <si>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</si>
  <si>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</si>
  <si>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</si>
  <si>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</si>
  <si>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</si>
  <si>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</si>
  <si>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</si>
  <si>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</si>
  <si>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</si>
  <si>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</si>
  <si>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</si>
  <si>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</si>
  <si>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</si>
  <si>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</si>
  <si>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</si>
  <si>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</si>
  <si>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</si>
  <si>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</si>
  <si>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</si>
  <si>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</si>
  <si>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</si>
  <si>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</si>
  <si>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</si>
  <si>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</si>
  <si>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</si>
  <si>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</si>
  <si>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</si>
  <si>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</si>
  <si>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</si>
  <si>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</si>
  <si>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</si>
  <si>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</si>
  <si>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</si>
  <si>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</si>
  <si>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</si>
  <si>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</si>
  <si>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</si>
  <si>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</si>
  <si>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</si>
  <si>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</si>
  <si>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</si>
  <si>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</si>
  <si>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</si>
  <si>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</si>
  <si>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</si>
  <si>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</si>
  <si>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</si>
  <si>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</si>
  <si>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</si>
  <si>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</si>
  <si>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</si>
  <si>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</si>
  <si>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</si>
  <si>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</si>
  <si>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</si>
  <si>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</si>
  <si>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</si>
  <si>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</si>
  <si>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</si>
  <si>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</si>
  <si>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</si>
  <si>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</si>
  <si>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</si>
  <si>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</si>
  <si>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</si>
  <si>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</si>
  <si>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</si>
  <si>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</si>
  <si>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</si>
  <si>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</si>
  <si>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</si>
  <si>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</si>
  <si>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</si>
  <si>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</si>
  <si>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</si>
  <si>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</si>
  <si>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</si>
  <si>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</si>
  <si>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</si>
  <si>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</si>
  <si>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</si>
  <si>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</si>
  <si>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</si>
  <si>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</si>
  <si>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</si>
  <si>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</si>
  <si>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</si>
  <si>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</si>
  <si>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</si>
  <si>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</si>
  <si>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</si>
  <si>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</si>
  <si>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</si>
  <si>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</si>
  <si>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</si>
  <si>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</si>
  <si>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</si>
  <si>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</si>
  <si>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</si>
  <si>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</si>
  <si>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</si>
  <si>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</si>
  <si>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</si>
  <si>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</si>
  <si>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</si>
  <si>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</si>
  <si>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</si>
  <si>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</si>
  <si>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</si>
  <si>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</si>
  <si>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</si>
  <si>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</si>
  <si>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</si>
  <si>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</si>
  <si>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</si>
  <si>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</si>
  <si>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</si>
  <si>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</si>
  <si>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</si>
  <si>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</si>
  <si>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</si>
  <si>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</si>
  <si>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</si>
  <si>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</si>
  <si>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</si>
  <si>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</si>
  <si>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</si>
  <si>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</si>
  <si>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</si>
  <si>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</si>
  <si>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</si>
  <si>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</si>
  <si>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</si>
  <si>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</si>
  <si>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</si>
  <si>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</si>
  <si>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</si>
  <si>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</si>
  <si>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</si>
  <si>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</si>
  <si>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</si>
  <si>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</si>
  <si>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</si>
  <si>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</si>
  <si>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</si>
  <si>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</si>
  <si>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</si>
  <si>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</si>
  <si>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</si>
  <si>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</si>
  <si>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</si>
  <si>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</si>
  <si>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</si>
  <si>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</si>
  <si>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</si>
  <si>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</si>
  <si>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</si>
  <si>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</si>
  <si>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</si>
  <si>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</si>
  <si>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</si>
  <si>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</si>
  <si>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</si>
  <si>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</si>
  <si>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</si>
  <si>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</si>
  <si>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</si>
  <si>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</si>
  <si>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</si>
  <si>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</si>
  <si>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</si>
  <si>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</si>
  <si>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</si>
  <si>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</si>
  <si>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</si>
  <si>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</si>
  <si>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</si>
  <si>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</si>
  <si>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</si>
  <si>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</si>
  <si>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</si>
  <si>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</si>
  <si>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</si>
  <si>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</si>
  <si>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</si>
  <si>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</si>
  <si>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</si>
  <si>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</si>
  <si>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</si>
  <si>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</si>
  <si>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</si>
  <si>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</si>
  <si>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</si>
  <si>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</si>
  <si>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</si>
  <si>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</si>
  <si>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</si>
  <si>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</si>
  <si>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</si>
  <si>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</si>
  <si>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</si>
  <si>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</si>
  <si>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</si>
  <si>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</si>
  <si>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</si>
  <si>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</si>
  <si>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</si>
  <si>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</si>
  <si>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</si>
  <si>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</si>
  <si>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</si>
  <si>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</si>
  <si>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</si>
  <si>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</si>
  <si>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</si>
  <si>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</si>
  <si>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</si>
  <si>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</si>
  <si>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</si>
  <si>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</si>
  <si>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</si>
  <si>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</si>
  <si>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</si>
  <si>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</si>
  <si>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</si>
  <si>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</si>
  <si>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</si>
  <si>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</si>
  <si>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</si>
  <si>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</si>
  <si>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</si>
  <si>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</si>
  <si>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</si>
  <si>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</si>
  <si>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</si>
  <si>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</si>
  <si>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</si>
  <si>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</si>
  <si>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</si>
  <si>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</si>
  <si>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</si>
  <si>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</si>
  <si>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</si>
  <si>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</si>
  <si>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</si>
  <si>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</si>
  <si>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</si>
  <si>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</si>
  <si>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</si>
  <si>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</si>
  <si>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</si>
  <si>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</si>
  <si>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</si>
  <si>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</si>
  <si>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</si>
  <si>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</si>
  <si>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</si>
  <si>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</si>
  <si>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</si>
  <si>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</si>
  <si>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</si>
  <si>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</si>
  <si>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</si>
  <si>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</si>
  <si>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</si>
  <si>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</si>
  <si>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</si>
  <si>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</si>
  <si>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</si>
  <si>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</si>
  <si>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</si>
  <si>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</si>
  <si>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</si>
  <si>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</si>
  <si>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</si>
  <si>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</si>
  <si>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</si>
  <si>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</si>
  <si>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</si>
  <si>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</si>
  <si>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</si>
  <si>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</si>
  <si>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</si>
  <si>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</si>
  <si>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</si>
  <si>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</si>
  <si>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</si>
  <si>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</si>
  <si>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</si>
  <si>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</si>
  <si>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</si>
  <si>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</si>
  <si>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</si>
  <si>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</si>
  <si>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</si>
  <si>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</si>
  <si>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</si>
  <si>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</si>
  <si>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</si>
  <si>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</si>
  <si>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</si>
  <si>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</si>
  <si>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</si>
  <si>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</si>
  <si>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</si>
  <si>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</si>
  <si>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</si>
  <si>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</si>
  <si>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</si>
  <si>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</si>
  <si>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</si>
  <si>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</si>
  <si>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</si>
  <si>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</si>
  <si>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</si>
  <si>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</si>
  <si>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</si>
  <si>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</si>
  <si>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</si>
  <si>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</si>
  <si>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</si>
  <si>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</si>
  <si>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</si>
  <si>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</si>
  <si>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</si>
  <si>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</si>
  <si>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</si>
  <si>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</si>
  <si>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</si>
  <si>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</si>
  <si>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</si>
  <si>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</si>
  <si>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</si>
  <si>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</si>
  <si>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</si>
  <si>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</si>
  <si>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</si>
  <si>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</si>
  <si>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</si>
  <si>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</si>
  <si>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</si>
  <si>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</si>
  <si>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</si>
  <si>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</si>
  <si>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</si>
  <si>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</si>
  <si>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</si>
  <si>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</si>
  <si>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</si>
  <si>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</si>
  <si>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</si>
  <si>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</si>
  <si>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</si>
  <si>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</si>
  <si>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</si>
  <si>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</si>
  <si>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</si>
  <si>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</si>
  <si>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</si>
  <si>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</si>
  <si>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</si>
  <si>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</si>
  <si>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</si>
  <si>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</si>
  <si>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</si>
  <si>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</si>
  <si>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</si>
  <si>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</si>
  <si>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</si>
  <si>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</si>
  <si>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</si>
  <si>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</si>
  <si>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</si>
  <si>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</si>
  <si>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</si>
  <si>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</si>
  <si>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</si>
  <si>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</si>
  <si>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</si>
  <si>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</si>
  <si>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</si>
  <si>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</si>
  <si>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</si>
  <si>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</si>
  <si>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</si>
  <si>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</si>
  <si>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</si>
  <si>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</si>
  <si>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</si>
  <si>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</si>
  <si>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</si>
  <si>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</si>
  <si>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</si>
  <si>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</si>
  <si>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</si>
  <si>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</si>
  <si>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</si>
  <si>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</si>
  <si>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</si>
  <si>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</si>
  <si>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</si>
  <si>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</si>
  <si>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</si>
  <si>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</si>
  <si>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</si>
  <si>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</si>
  <si>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</si>
  <si>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</si>
  <si>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</si>
  <si>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</si>
  <si>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</si>
  <si>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</si>
  <si>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</si>
  <si>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</si>
  <si>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</si>
  <si>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</si>
  <si>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</si>
  <si>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</si>
  <si>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</si>
  <si>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</si>
  <si>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</si>
  <si>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</si>
  <si>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</si>
  <si>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</si>
  <si>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</si>
  <si>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</si>
  <si>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</si>
  <si>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</si>
  <si>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</si>
  <si>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</si>
  <si>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</si>
  <si>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</si>
  <si>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</si>
  <si>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</si>
  <si>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</si>
  <si>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</si>
  <si>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</si>
  <si>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</si>
  <si>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</si>
  <si>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</si>
  <si>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</si>
  <si>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</si>
  <si>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</si>
  <si>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</si>
  <si>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</si>
  <si>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</si>
  <si>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</si>
  <si>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</si>
  <si>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</si>
  <si>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</si>
  <si>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</si>
  <si>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</si>
  <si>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</si>
  <si>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</si>
  <si>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</si>
  <si>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</si>
  <si>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</si>
  <si>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</si>
  <si>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</si>
  <si>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</si>
  <si>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</si>
  <si>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</si>
  <si>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</si>
  <si>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</si>
  <si>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</si>
  <si>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</si>
  <si>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</si>
  <si>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</si>
  <si>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</si>
  <si>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</si>
  <si>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</si>
  <si>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</si>
  <si>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</si>
  <si>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</si>
  <si>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</si>
  <si>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</si>
  <si>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</si>
  <si>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</si>
  <si>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</si>
  <si>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</si>
  <si>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</si>
  <si>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</si>
  <si>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</si>
  <si>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</si>
  <si>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</si>
  <si>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</si>
  <si>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</si>
  <si>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</si>
  <si>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</si>
  <si>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</si>
  <si>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</si>
  <si>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</si>
  <si>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</si>
  <si>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</si>
  <si>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</si>
  <si>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</si>
  <si>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</si>
  <si>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</si>
  <si>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</si>
  <si>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</si>
  <si>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</si>
  <si>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</si>
  <si>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</si>
  <si>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</si>
  <si>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</si>
  <si>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</si>
  <si>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</si>
  <si>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</si>
  <si>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</si>
  <si>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</si>
  <si>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</si>
  <si>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</si>
  <si>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</si>
  <si>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</si>
  <si>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</si>
  <si>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</si>
  <si>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</si>
  <si>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</si>
  <si>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</si>
  <si>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</si>
  <si>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</si>
  <si>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</si>
  <si>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</si>
  <si>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</si>
  <si>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</si>
  <si>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</si>
  <si>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</si>
  <si>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</si>
  <si>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</si>
  <si>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</si>
  <si>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</si>
  <si>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</si>
  <si>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</si>
  <si>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</si>
  <si>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</si>
  <si>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</si>
  <si>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</si>
  <si>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</si>
  <si>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</si>
  <si>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</si>
  <si>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</si>
  <si>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</si>
  <si>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</si>
  <si>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</si>
  <si>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</si>
  <si>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</si>
  <si>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</si>
  <si>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</si>
  <si>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</si>
  <si>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</si>
  <si>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</si>
  <si>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</si>
  <si>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</si>
  <si>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</si>
  <si>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</si>
  <si>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</si>
  <si>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</si>
  <si>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</si>
  <si>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</si>
  <si>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</si>
  <si>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</si>
  <si>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</si>
  <si>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</si>
  <si>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</si>
  <si>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</si>
  <si>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</si>
  <si>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</si>
  <si>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</si>
  <si>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</si>
  <si>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</si>
  <si>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</si>
  <si>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</si>
  <si>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</si>
  <si>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</si>
  <si>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</si>
  <si>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</si>
  <si>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</si>
  <si>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</si>
  <si>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</si>
  <si>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</si>
  <si>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</si>
  <si>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</si>
  <si>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</si>
  <si>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</si>
  <si>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</si>
  <si>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</si>
  <si>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</si>
  <si>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</si>
  <si>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</si>
  <si>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</si>
  <si>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</si>
  <si>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</si>
  <si>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</si>
  <si>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</si>
  <si>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</si>
  <si>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</si>
  <si>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</si>
  <si>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</si>
  <si>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</si>
  <si>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</si>
  <si>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</si>
  <si>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</si>
  <si>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</si>
  <si>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</si>
  <si>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</si>
  <si>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</si>
  <si>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</si>
  <si>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</si>
  <si>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</si>
  <si>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</si>
  <si>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</si>
  <si>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</si>
  <si>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</si>
  <si>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</si>
  <si>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</si>
  <si>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</si>
  <si>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</si>
  <si>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</si>
  <si>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</si>
  <si>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</si>
  <si>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</si>
  <si>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</si>
  <si>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</si>
  <si>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</si>
  <si>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</si>
  <si>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</si>
  <si>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</si>
  <si>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</si>
  <si>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</si>
  <si>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</si>
  <si>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</si>
  <si>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</si>
  <si>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</si>
  <si>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</si>
  <si>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</si>
  <si>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</si>
  <si>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</si>
  <si>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</si>
  <si>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</si>
  <si>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</si>
  <si>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</si>
  <si>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</si>
  <si>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</si>
  <si>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</si>
  <si>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</si>
  <si>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</si>
  <si>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</si>
  <si>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</si>
  <si>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</si>
  <si>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</si>
  <si>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</si>
  <si>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</si>
  <si>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</si>
  <si>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</si>
  <si>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</si>
  <si>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</si>
  <si>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</si>
  <si>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</si>
  <si>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</si>
  <si>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</si>
  <si>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</si>
  <si>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</si>
  <si>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</si>
  <si>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</si>
  <si>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</si>
  <si>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</si>
  <si>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</si>
  <si>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</si>
  <si>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</si>
  <si>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</si>
  <si>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</si>
  <si>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</si>
  <si>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</si>
  <si>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</si>
  <si>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</si>
  <si>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</si>
  <si>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</si>
  <si>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</si>
  <si>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</si>
  <si>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</si>
  <si>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</si>
  <si>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</si>
  <si>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</si>
  <si>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</si>
  <si>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</si>
  <si>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</si>
  <si>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</si>
  <si>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</si>
  <si>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</si>
  <si>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</si>
  <si>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</si>
  <si>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</si>
  <si>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</si>
  <si>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</si>
  <si>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</si>
  <si>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</si>
  <si>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</si>
  <si>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</si>
  <si>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</si>
  <si>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</si>
  <si>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</si>
  <si>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</si>
  <si>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</si>
  <si>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</si>
  <si>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</si>
  <si>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</si>
  <si>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</si>
  <si>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</si>
  <si>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</si>
  <si>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</si>
  <si>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</si>
  <si>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</si>
  <si>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</si>
  <si>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</si>
  <si>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</si>
  <si>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</si>
  <si>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</si>
  <si>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</si>
  <si>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</si>
  <si>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</si>
  <si>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</si>
  <si>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</si>
  <si>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</si>
  <si>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</si>
  <si>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</si>
  <si>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</si>
  <si>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</si>
  <si>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</si>
  <si>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</si>
  <si>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</si>
  <si>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</si>
  <si>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</si>
  <si>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</si>
  <si>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</si>
  <si>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</si>
  <si>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</si>
  <si>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</si>
  <si>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</si>
  <si>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</si>
  <si>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</si>
  <si>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</si>
  <si>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</si>
  <si>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</si>
  <si>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</si>
  <si>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</si>
  <si>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</si>
  <si>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</si>
  <si>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</si>
  <si>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</si>
  <si>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</si>
  <si>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</si>
  <si>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</si>
  <si>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</si>
  <si>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</si>
  <si>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</si>
  <si>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</si>
  <si>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</si>
  <si>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</si>
  <si>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</si>
  <si>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</si>
  <si>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</si>
  <si>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</si>
  <si>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</si>
  <si>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</si>
  <si>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</si>
  <si>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</si>
  <si>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</si>
  <si>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</si>
  <si>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</si>
  <si>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</si>
  <si>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</si>
  <si>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</si>
  <si>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</si>
  <si>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</si>
  <si>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</si>
  <si>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</si>
  <si>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</si>
  <si>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</si>
  <si>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</si>
  <si>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</si>
  <si>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</si>
  <si>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</si>
  <si>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</si>
  <si>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</si>
  <si>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</si>
  <si>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</si>
  <si>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</si>
  <si>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</si>
  <si>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</si>
  <si>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</si>
  <si>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</si>
  <si>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</si>
  <si>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</si>
  <si>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</si>
  <si>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</si>
  <si>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</si>
  <si>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</si>
  <si>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</si>
  <si>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</si>
  <si>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</si>
  <si>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</si>
  <si>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</si>
  <si>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</si>
  <si>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</si>
  <si>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</si>
  <si>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</si>
  <si>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</si>
  <si>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</si>
  <si>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</si>
  <si>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</si>
  <si>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</si>
  <si>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</si>
  <si>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</si>
  <si>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</si>
  <si>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</si>
  <si>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</si>
  <si>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</si>
  <si>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</si>
  <si>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</si>
  <si>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</si>
  <si>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</si>
  <si>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</si>
  <si>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</si>
  <si>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</si>
  <si>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</si>
  <si>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</si>
  <si>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</si>
  <si>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</si>
  <si>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</si>
  <si>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</si>
  <si>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</si>
  <si>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</si>
  <si>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</si>
  <si>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</si>
  <si>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</si>
  <si>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</si>
  <si>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</si>
  <si>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</si>
  <si>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</si>
  <si>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</si>
  <si>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</si>
  <si>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</si>
  <si>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</si>
  <si>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</si>
  <si>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</si>
  <si>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</si>
  <si>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</si>
  <si>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</si>
  <si>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</si>
  <si>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</si>
  <si>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</si>
  <si>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</si>
  <si>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</si>
  <si>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</si>
  <si>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</si>
  <si>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</si>
  <si>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</si>
  <si>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</si>
  <si>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</si>
  <si>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</si>
  <si>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</si>
  <si>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</si>
  <si>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</si>
  <si>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</si>
  <si>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</si>
  <si>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</si>
  <si>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</si>
  <si>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</si>
  <si>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</si>
  <si>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</si>
  <si>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</si>
  <si>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</si>
  <si>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</si>
  <si>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</si>
  <si>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</si>
  <si>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</si>
  <si>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</si>
  <si>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</si>
  <si>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</si>
  <si>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</si>
  <si>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</si>
  <si>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</si>
  <si>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</si>
  <si>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</si>
  <si>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</si>
  <si>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</si>
  <si>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</si>
  <si>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</si>
  <si>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</si>
  <si>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</si>
  <si>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</si>
  <si>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</si>
  <si>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</si>
  <si>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</si>
  <si>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</si>
  <si>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</si>
  <si>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</si>
  <si>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</si>
  <si>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</si>
  <si>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</si>
  <si>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</si>
  <si>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</si>
  <si>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</si>
  <si>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</si>
  <si>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</si>
  <si>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</si>
  <si>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</si>
  <si>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</si>
  <si>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</si>
  <si>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</si>
  <si>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</si>
  <si>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</si>
  <si>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</si>
  <si>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</si>
  <si>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</si>
  <si>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</si>
  <si>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</si>
  <si>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</si>
  <si>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</si>
  <si>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</si>
  <si>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</si>
  <si>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</si>
  <si>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</si>
  <si>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</si>
  <si>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</si>
  <si>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</si>
  <si>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</si>
  <si>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</si>
  <si>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</si>
  <si>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</si>
  <si>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</si>
  <si>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</si>
  <si>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</si>
  <si>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</si>
  <si>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</si>
  <si>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</si>
  <si>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</si>
  <si>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</si>
  <si>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</si>
  <si>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</si>
  <si>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</si>
  <si>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</si>
  <si>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</si>
  <si>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</si>
  <si>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</si>
  <si>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</si>
  <si>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</si>
  <si>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</si>
  <si>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</si>
  <si>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</si>
  <si>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</si>
  <si>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</si>
  <si>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</si>
  <si>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</si>
  <si>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</si>
  <si>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</si>
  <si>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</si>
  <si>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</si>
  <si>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</si>
  <si>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</si>
  <si>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</si>
  <si>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</si>
  <si>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</si>
  <si>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</si>
  <si>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</si>
  <si>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</si>
  <si>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</si>
  <si>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</si>
  <si>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</si>
  <si>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</si>
  <si>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</si>
  <si>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</si>
  <si>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</si>
  <si>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</si>
  <si>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</si>
  <si>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</si>
  <si>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</si>
  <si>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</si>
  <si>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</si>
  <si>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</si>
  <si>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</si>
  <si>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</si>
  <si>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</si>
  <si>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</si>
  <si>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</si>
  <si>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</si>
  <si>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</si>
  <si>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</si>
  <si>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</si>
  <si>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</si>
  <si>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</si>
  <si>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</si>
  <si>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</si>
  <si>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</si>
  <si>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</si>
  <si>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</si>
  <si>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</si>
  <si>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</si>
  <si>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</si>
  <si>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</si>
  <si>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</si>
  <si>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</si>
  <si>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</si>
  <si>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</si>
  <si>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</si>
  <si>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</si>
  <si>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</si>
  <si>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</si>
  <si>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</si>
  <si>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</si>
  <si>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</si>
  <si>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</si>
  <si>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</si>
  <si>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</si>
  <si>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</si>
  <si>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</si>
  <si>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</si>
  <si>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</si>
  <si>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</si>
  <si>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</si>
  <si>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</si>
  <si>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</si>
  <si>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</si>
  <si>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</si>
  <si>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</si>
  <si>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</si>
  <si>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</si>
  <si>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</si>
  <si>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</si>
  <si>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</si>
  <si>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</si>
  <si>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</si>
  <si>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</si>
  <si>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</si>
  <si>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</si>
  <si>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</si>
  <si>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</si>
  <si>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</si>
  <si>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</si>
  <si>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</si>
  <si>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</si>
  <si>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</si>
  <si>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</si>
  <si>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</si>
  <si>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</si>
  <si>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</si>
  <si>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</si>
  <si>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</si>
  <si>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</si>
  <si>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</si>
  <si>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</si>
  <si>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</si>
  <si>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</si>
  <si>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</si>
  <si>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</si>
  <si>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</si>
  <si>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</si>
  <si>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</si>
  <si>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</si>
  <si>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</si>
  <si>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</si>
  <si>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</si>
  <si>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</si>
  <si>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</si>
  <si>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</si>
  <si>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</si>
  <si>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</si>
  <si>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</si>
  <si>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</si>
  <si>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</si>
  <si>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</si>
  <si>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</si>
  <si>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</si>
  <si>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</si>
  <si>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</si>
  <si>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</si>
  <si>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</si>
  <si>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</si>
  <si>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</si>
  <si>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</si>
  <si>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</si>
  <si>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</si>
  <si>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</si>
  <si>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</si>
  <si>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</si>
  <si>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</si>
  <si>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</si>
  <si>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</si>
  <si>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</si>
  <si>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</si>
  <si>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</si>
  <si>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</si>
  <si>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</si>
  <si>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</si>
  <si>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</si>
  <si>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</si>
  <si>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</si>
  <si>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</si>
  <si>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</si>
  <si>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</si>
  <si>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</si>
  <si>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</si>
  <si>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</si>
  <si>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</si>
  <si>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</si>
  <si>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</si>
  <si>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</si>
  <si>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</si>
  <si>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</si>
  <si>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</si>
  <si>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</si>
  <si>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</si>
  <si>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</si>
  <si>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</si>
  <si>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</si>
  <si>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</si>
  <si>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</si>
  <si>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</si>
  <si>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</si>
  <si>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</si>
  <si>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</si>
  <si>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</si>
  <si>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</si>
  <si>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</si>
  <si>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</si>
  <si>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</si>
  <si>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</si>
  <si>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</si>
  <si>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</si>
  <si>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</si>
  <si>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</si>
  <si>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</si>
  <si>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</si>
  <si>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</si>
  <si>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</si>
  <si>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</si>
  <si>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</si>
  <si>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</si>
  <si>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</si>
  <si>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</si>
  <si>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</si>
  <si>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</si>
  <si>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</si>
  <si>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</si>
  <si>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</si>
  <si>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</si>
  <si>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</si>
  <si>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</si>
  <si>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</si>
  <si>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</si>
  <si>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</si>
  <si>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</si>
  <si>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</si>
  <si>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</si>
  <si>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</si>
  <si>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</si>
  <si>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</si>
  <si>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</si>
  <si>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</si>
  <si>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</si>
  <si>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</si>
  <si>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</si>
  <si>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</si>
  <si>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</si>
  <si>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</si>
  <si>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</si>
  <si>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</si>
  <si>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</si>
  <si>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</si>
  <si>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</si>
  <si>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</si>
  <si>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</si>
  <si>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</si>
  <si>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</si>
  <si>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</si>
  <si>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</si>
  <si>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</si>
  <si>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</si>
  <si>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</si>
  <si>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</si>
  <si>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</si>
  <si>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</si>
  <si>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</si>
  <si>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</si>
  <si>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</si>
  <si>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</si>
  <si>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</si>
  <si>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</si>
  <si>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</si>
  <si>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</si>
  <si>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</si>
  <si>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</si>
  <si>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</si>
  <si>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</si>
  <si>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</si>
  <si>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</si>
  <si>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</si>
  <si>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</si>
  <si>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</si>
  <si>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</si>
  <si>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</si>
  <si>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</si>
  <si>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</si>
  <si>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</si>
  <si>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</si>
  <si>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</si>
  <si>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</si>
  <si>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</si>
  <si>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</si>
  <si>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</si>
  <si>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</si>
  <si>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</si>
  <si>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</si>
  <si>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</si>
  <si>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</si>
  <si>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</si>
  <si>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</si>
  <si>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</si>
  <si>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</si>
  <si>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</si>
  <si>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</si>
  <si>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</si>
  <si>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</si>
  <si>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</si>
  <si>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</si>
  <si>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</si>
  <si>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</si>
  <si>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</si>
  <si>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</si>
  <si>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</si>
  <si>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</si>
  <si>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</si>
  <si>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</si>
  <si>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</si>
  <si>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</si>
  <si>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</si>
  <si>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</si>
  <si>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</si>
  <si>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</si>
  <si>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</si>
  <si>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</si>
  <si>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</si>
  <si>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</si>
  <si>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</si>
  <si>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</si>
  <si>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</si>
  <si>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</si>
  <si>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</si>
  <si>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</si>
  <si>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</si>
  <si>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</si>
  <si>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</si>
  <si>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</si>
  <si>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</si>
  <si>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</si>
  <si>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</si>
  <si>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</si>
  <si>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</si>
  <si>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</si>
  <si>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</si>
  <si>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</si>
  <si>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</si>
  <si>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</si>
  <si>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</si>
  <si>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</si>
  <si>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</si>
  <si>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</si>
  <si>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</si>
  <si>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</si>
  <si>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</si>
  <si>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</si>
  <si>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</si>
  <si>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</si>
  <si>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</si>
  <si>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</si>
  <si>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</si>
  <si>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</si>
  <si>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</si>
  <si>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</si>
  <si>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</si>
  <si>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</si>
  <si>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</si>
  <si>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</si>
  <si>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</si>
  <si>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</si>
  <si>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</si>
  <si>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</si>
  <si>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</si>
  <si>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</si>
  <si>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</si>
  <si>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</si>
  <si>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</si>
  <si>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</si>
  <si>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</si>
  <si>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</si>
  <si>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</si>
  <si>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</si>
  <si>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</si>
  <si>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</si>
  <si>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</si>
  <si>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</si>
  <si>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</si>
  <si>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</si>
  <si>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</si>
  <si>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</si>
  <si>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</si>
  <si>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</si>
  <si>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</si>
  <si>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</si>
  <si>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</si>
  <si>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</si>
  <si>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</si>
  <si>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</si>
  <si>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</si>
  <si>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</si>
  <si>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</si>
  <si>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</si>
  <si>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</si>
  <si>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</si>
  <si>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</si>
  <si>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</si>
  <si>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</si>
  <si>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</si>
  <si>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</si>
  <si>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</si>
  <si>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</si>
  <si>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</si>
  <si>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</si>
  <si>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</si>
  <si>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</si>
  <si>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</si>
  <si>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</si>
  <si>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</si>
  <si>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</si>
  <si>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</si>
  <si>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</si>
  <si>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</si>
  <si>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</si>
  <si>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</si>
  <si>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</si>
  <si>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</si>
  <si>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</si>
  <si>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</si>
  <si>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</si>
  <si>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</si>
  <si>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</si>
  <si>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</si>
  <si>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</si>
  <si>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</si>
  <si>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</si>
  <si>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</si>
  <si>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</si>
  <si>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</si>
  <si>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</si>
  <si>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</si>
  <si>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</si>
  <si>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</si>
  <si>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</si>
  <si>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</si>
  <si>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</si>
  <si>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</si>
  <si>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</si>
  <si>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</si>
  <si>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</si>
  <si>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</si>
  <si>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</si>
  <si>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</si>
  <si>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</si>
  <si>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</si>
  <si>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</si>
  <si>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</si>
  <si>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</si>
  <si>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</si>
  <si>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</si>
  <si>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</si>
  <si>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</si>
  <si>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</si>
  <si>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</si>
  <si>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</si>
  <si>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</si>
  <si>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</si>
  <si>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</si>
  <si>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</si>
  <si>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</si>
  <si>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</si>
  <si>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</si>
  <si>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</si>
  <si>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</si>
  <si>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</si>
  <si>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</si>
  <si>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</si>
  <si>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</si>
  <si>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</si>
  <si>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</si>
  <si>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</si>
  <si>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</si>
  <si>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</si>
  <si>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</si>
  <si>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</si>
  <si>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</si>
  <si>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</si>
  <si>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</si>
  <si>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</si>
  <si>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</si>
  <si>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</si>
  <si>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</si>
  <si>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</si>
  <si>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</si>
  <si>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</si>
  <si>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</si>
  <si>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</si>
  <si>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</si>
  <si>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</si>
  <si>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</si>
  <si>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</si>
  <si>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</si>
  <si>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</si>
  <si>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</si>
  <si>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</si>
  <si>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</si>
  <si>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</si>
  <si>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</si>
  <si>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</si>
  <si>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</si>
  <si>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</si>
  <si>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</si>
  <si>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</si>
  <si>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</si>
  <si>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</si>
  <si>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</si>
  <si>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</si>
  <si>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</si>
  <si>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</si>
  <si>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</si>
  <si>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</si>
  <si>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</si>
  <si>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</si>
  <si>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</si>
  <si>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</si>
  <si>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</si>
  <si>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</si>
  <si>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</si>
  <si>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</si>
  <si>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</si>
  <si>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</si>
  <si>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</si>
  <si>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</si>
  <si>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</si>
  <si>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</si>
  <si>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</si>
  <si>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</si>
  <si>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</si>
  <si>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</si>
  <si>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</si>
  <si>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</si>
  <si>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</si>
  <si>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</si>
  <si>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</si>
  <si>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</si>
  <si>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</si>
  <si>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</si>
  <si>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</si>
  <si>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</si>
  <si>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</si>
  <si>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</si>
  <si>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</si>
  <si>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</si>
  <si>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</si>
  <si>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</si>
  <si>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</si>
  <si>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</si>
  <si>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</si>
  <si>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</si>
  <si>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</si>
  <si>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</si>
  <si>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</si>
  <si>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</si>
  <si>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</si>
  <si>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</si>
  <si>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</si>
  <si>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</si>
  <si>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</si>
  <si>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</si>
  <si>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</si>
  <si>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</si>
  <si>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</si>
  <si>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</si>
  <si>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</si>
  <si>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</si>
  <si>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</si>
  <si>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</si>
  <si>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</si>
  <si>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</si>
  <si>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</si>
  <si>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</si>
  <si>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</si>
  <si>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</si>
  <si>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</si>
  <si>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</si>
  <si>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</si>
  <si>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</si>
  <si>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</si>
  <si>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</si>
  <si>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</si>
  <si>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</si>
  <si>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</si>
  <si>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</si>
  <si>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</si>
  <si>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</si>
  <si>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</si>
  <si>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</si>
  <si>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</si>
  <si>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</si>
  <si>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</si>
  <si>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</si>
  <si>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</si>
  <si>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</si>
  <si>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</si>
  <si>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</si>
  <si>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</si>
  <si>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</si>
  <si>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</si>
  <si>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</si>
  <si>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</si>
  <si>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</si>
  <si>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</si>
  <si>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</si>
  <si>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</si>
  <si>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</si>
  <si>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</si>
  <si>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</si>
  <si>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</si>
  <si>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</si>
  <si>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</si>
  <si>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</si>
  <si>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</si>
  <si>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</si>
  <si>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</si>
  <si>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</si>
  <si>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</si>
  <si>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</si>
  <si>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</si>
  <si>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</si>
  <si>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</si>
  <si>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</si>
  <si>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</si>
  <si>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</si>
  <si>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</si>
  <si>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</si>
  <si>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</si>
  <si>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</si>
  <si>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</si>
  <si>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</si>
  <si>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</si>
  <si>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</si>
  <si>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</si>
  <si>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</si>
  <si>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</si>
  <si>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</si>
  <si>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</si>
  <si>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</si>
  <si>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</si>
  <si>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</si>
  <si>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</si>
  <si>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</si>
  <si>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</si>
  <si>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</si>
  <si>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</si>
  <si>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</si>
  <si>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</si>
  <si>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</si>
  <si>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</si>
  <si>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</si>
  <si>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</si>
  <si>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</si>
  <si>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</si>
  <si>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</si>
  <si>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</si>
  <si>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</si>
  <si>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</si>
  <si>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</si>
  <si>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</si>
  <si>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</si>
  <si>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</si>
  <si>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</si>
  <si>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</si>
  <si>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</si>
  <si>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</si>
  <si>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</si>
  <si>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</si>
  <si>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</si>
  <si>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</si>
  <si>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</si>
  <si>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</si>
  <si>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</si>
  <si>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</si>
  <si>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</si>
  <si>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</si>
  <si>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</si>
  <si>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</si>
  <si>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</si>
  <si>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</si>
  <si>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</si>
  <si>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</si>
  <si>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</si>
  <si>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</si>
  <si>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</si>
  <si>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</si>
  <si>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</si>
  <si>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</si>
  <si>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</si>
  <si>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</si>
  <si>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</si>
  <si>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</si>
  <si>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</si>
  <si>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</si>
  <si>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</si>
  <si>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</si>
  <si>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</si>
  <si>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</si>
  <si>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</si>
  <si>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</si>
  <si>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</si>
  <si>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</si>
  <si>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</si>
  <si>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</si>
  <si>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</si>
  <si>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</si>
  <si>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</si>
  <si>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</si>
  <si>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</si>
  <si>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</si>
  <si>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</si>
  <si>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</si>
  <si>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</si>
  <si>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</si>
  <si>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</si>
  <si>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</si>
  <si>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</si>
  <si>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</si>
  <si>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</si>
  <si>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</si>
  <si>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</si>
  <si>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</si>
  <si>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</si>
  <si>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</si>
  <si>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</si>
  <si>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</si>
  <si>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</si>
  <si>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</si>
  <si>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</si>
  <si>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</si>
  <si>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</si>
  <si>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</si>
  <si>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</si>
  <si>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</si>
  <si>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</si>
  <si>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</si>
  <si>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</si>
  <si>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</si>
  <si>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</si>
  <si>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</si>
  <si>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</si>
  <si>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</si>
  <si>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</si>
  <si>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</si>
  <si>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</si>
  <si>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</si>
  <si>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</si>
  <si>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</si>
  <si>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</si>
  <si>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</si>
  <si>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</si>
  <si>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</si>
  <si>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</si>
  <si>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</si>
  <si>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</si>
  <si>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</si>
  <si>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</si>
  <si>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</si>
  <si>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</si>
  <si>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</si>
  <si>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</si>
  <si>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</si>
  <si>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</si>
  <si>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</si>
  <si>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</si>
  <si>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</si>
  <si>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</si>
  <si>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</si>
  <si>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</si>
  <si>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</si>
  <si>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</si>
  <si>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</si>
  <si>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</si>
  <si>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</si>
  <si>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</si>
  <si>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</si>
  <si>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</si>
  <si>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</si>
  <si>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</si>
  <si>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</si>
  <si>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</si>
  <si>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</si>
  <si>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</si>
  <si>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</si>
  <si>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</si>
  <si>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</si>
  <si>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</si>
  <si>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</si>
  <si>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</si>
  <si>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</si>
  <si>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</si>
  <si>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</si>
  <si>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</si>
  <si>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</si>
  <si>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</si>
  <si>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</si>
  <si>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</si>
  <si>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</si>
  <si>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</si>
  <si>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</si>
  <si>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</si>
  <si>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</si>
  <si>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</si>
  <si>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</si>
  <si>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</si>
  <si>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</si>
  <si>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</si>
  <si>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</si>
  <si>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</si>
  <si>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</si>
  <si>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</si>
  <si>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</si>
  <si>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</si>
  <si>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</si>
  <si>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</si>
  <si>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</si>
  <si>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</si>
  <si>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</si>
  <si>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</si>
  <si>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</si>
  <si>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</si>
  <si>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</si>
  <si>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</si>
  <si>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</si>
  <si>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</si>
  <si>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</si>
  <si>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</si>
  <si>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</si>
  <si>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</si>
  <si>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</si>
  <si>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</si>
  <si>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</si>
  <si>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</si>
  <si>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</si>
  <si>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</si>
  <si>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</si>
  <si>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</si>
  <si>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</si>
  <si>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</si>
  <si>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</si>
  <si>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</si>
  <si>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</si>
  <si>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</si>
  <si>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</si>
  <si>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</si>
  <si>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</si>
  <si>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</si>
  <si>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</si>
  <si>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</si>
  <si>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</si>
  <si>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</si>
  <si>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</si>
  <si>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</si>
  <si>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</si>
  <si>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</si>
  <si>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</si>
  <si>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</si>
  <si>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</si>
  <si>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</si>
  <si>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</si>
  <si>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</si>
  <si>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</si>
  <si>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</si>
  <si>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</si>
  <si>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</si>
  <si>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</si>
  <si>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</si>
  <si>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</si>
  <si>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</si>
  <si>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</si>
  <si>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</si>
  <si>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</si>
  <si>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</si>
  <si>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</si>
  <si>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</si>
  <si>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</si>
  <si>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</si>
  <si>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</si>
  <si>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</si>
  <si>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</si>
  <si>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</si>
  <si>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</si>
  <si>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</si>
  <si>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</si>
  <si>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</si>
  <si>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</si>
  <si>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</si>
  <si>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</si>
  <si>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</si>
  <si>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</si>
  <si>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</si>
  <si>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</si>
  <si>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</si>
  <si>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</si>
  <si>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</si>
  <si>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</si>
  <si>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</si>
  <si>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</si>
  <si>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</si>
  <si>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</si>
  <si>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</si>
  <si>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</si>
  <si>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</si>
  <si>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</si>
  <si>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</si>
  <si>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</si>
  <si>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</si>
  <si>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</si>
  <si>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</si>
  <si>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</si>
  <si>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</si>
  <si>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</si>
  <si>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</si>
  <si>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</si>
  <si>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</si>
  <si>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</si>
  <si>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</si>
  <si>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</si>
  <si>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</si>
  <si>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</si>
  <si>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</si>
  <si>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</si>
  <si>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</si>
  <si>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</si>
  <si>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</si>
  <si>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</si>
  <si>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</si>
  <si>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</si>
  <si>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</si>
  <si>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</si>
  <si>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</si>
  <si>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</si>
  <si>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</si>
  <si>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</si>
  <si>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</si>
  <si>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</si>
  <si>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</si>
  <si>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</si>
  <si>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</si>
  <si>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</si>
  <si>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</si>
  <si>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</si>
  <si>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</si>
  <si>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</si>
  <si>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</si>
  <si>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</si>
  <si>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</si>
  <si>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</si>
  <si>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</si>
  <si>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</si>
  <si>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</si>
  <si>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</si>
  <si>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</si>
  <si>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</si>
  <si>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</si>
  <si>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</si>
  <si>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</si>
  <si>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</si>
  <si>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</si>
  <si>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</si>
  <si>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</si>
  <si>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</si>
  <si>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</si>
  <si>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</si>
  <si>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</si>
  <si>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</si>
  <si>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</si>
  <si>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</si>
  <si>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</si>
  <si>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</si>
  <si>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</si>
  <si>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</si>
  <si>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</si>
  <si>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</si>
  <si>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</si>
  <si>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</si>
  <si>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</si>
  <si>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</si>
  <si>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</si>
  <si>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</si>
  <si>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</si>
  <si>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</si>
  <si>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</si>
  <si>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</si>
  <si>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</si>
  <si>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</si>
  <si>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</si>
  <si>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</si>
  <si>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</si>
  <si>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</si>
  <si>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</si>
  <si>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</si>
  <si>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</si>
  <si>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</si>
  <si>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</si>
  <si>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</si>
  <si>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</si>
  <si>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</si>
  <si>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</si>
  <si>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</si>
  <si>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</si>
  <si>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</si>
  <si>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</si>
  <si>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</si>
  <si>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</si>
  <si>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</si>
  <si>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</si>
  <si>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</si>
  <si>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</si>
  <si>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</si>
  <si>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</si>
  <si>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</si>
  <si>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</si>
  <si>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</si>
  <si>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</si>
  <si>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</si>
  <si>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</si>
  <si>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</si>
  <si>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</si>
  <si>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</si>
  <si>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</si>
  <si>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</si>
  <si>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</si>
  <si>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</si>
  <si>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</si>
  <si>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</si>
  <si>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</si>
  <si>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</si>
  <si>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</si>
  <si>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</si>
  <si>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</si>
  <si>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</si>
  <si>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</si>
  <si>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</si>
  <si>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</si>
  <si>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</si>
  <si>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</si>
  <si>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</si>
  <si>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</si>
  <si>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</si>
  <si>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</si>
  <si>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</si>
  <si>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</si>
  <si>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</si>
  <si>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</si>
  <si>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</si>
  <si>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</si>
  <si>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</si>
  <si>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</si>
  <si>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</si>
  <si>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</si>
  <si>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</si>
  <si>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</si>
  <si>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</si>
  <si>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</si>
  <si>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</si>
  <si>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</si>
  <si>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</si>
  <si>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</si>
  <si>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</si>
  <si>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</si>
  <si>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</si>
  <si>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</si>
  <si>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</si>
  <si>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</si>
  <si>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</si>
  <si>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</si>
  <si>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</si>
  <si>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</si>
  <si>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</si>
  <si>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</si>
  <si>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</si>
  <si>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</si>
  <si>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</si>
  <si>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</si>
  <si>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</si>
  <si>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</si>
  <si>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</si>
  <si>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</si>
  <si>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</si>
  <si>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</si>
  <si>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</si>
  <si>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</si>
  <si>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</si>
  <si>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</si>
  <si>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</si>
  <si>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</si>
  <si>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</si>
  <si>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</si>
  <si>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</si>
  <si>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</si>
  <si>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</si>
  <si>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</si>
  <si>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</si>
  <si>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</si>
  <si>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</si>
  <si>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</si>
  <si>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</si>
  <si>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</si>
  <si>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</si>
  <si>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</si>
  <si>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</si>
  <si>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</si>
  <si>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</si>
  <si>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</si>
  <si>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</si>
  <si>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</si>
  <si>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</si>
  <si>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</si>
  <si>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</si>
  <si>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</si>
  <si>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</si>
  <si>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</si>
  <si>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</si>
  <si>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</si>
  <si>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</si>
  <si>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</si>
  <si>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</si>
  <si>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</si>
  <si>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</si>
  <si>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</si>
  <si>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</si>
  <si>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</si>
  <si>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</si>
  <si>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</si>
  <si>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</si>
  <si>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</si>
  <si>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</si>
  <si>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</si>
  <si>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</si>
  <si>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</si>
  <si>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</si>
  <si>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</si>
  <si>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</si>
  <si>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</si>
  <si>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</si>
  <si>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</si>
  <si>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</si>
  <si>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</si>
  <si>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</si>
  <si>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</si>
  <si>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</si>
  <si>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</si>
  <si>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</si>
  <si>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</si>
  <si>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</si>
  <si>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</si>
  <si>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</si>
  <si>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</si>
  <si>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</si>
  <si>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</si>
  <si>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</si>
  <si>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</si>
  <si>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</si>
  <si>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</si>
  <si>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</si>
  <si>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</si>
  <si>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</si>
  <si>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</si>
  <si>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</si>
  <si>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</si>
  <si>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</si>
  <si>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</si>
  <si>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</si>
  <si>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</si>
  <si>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</si>
  <si>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</si>
  <si>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</si>
  <si>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</si>
  <si>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</si>
  <si>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</si>
  <si>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</si>
  <si>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</si>
  <si>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</si>
  <si>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</si>
  <si>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</si>
  <si>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</si>
  <si>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</si>
  <si>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</si>
  <si>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</si>
  <si>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</si>
  <si>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</si>
  <si>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</si>
  <si>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</si>
  <si>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</si>
  <si>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</si>
  <si>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</si>
  <si>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</si>
  <si>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</si>
  <si>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</si>
  <si>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</si>
  <si>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</si>
  <si>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</si>
  <si>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</si>
  <si>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</si>
  <si>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</si>
  <si>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</si>
  <si>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</si>
  <si>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</si>
  <si>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</si>
  <si>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</si>
  <si>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</si>
  <si>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</si>
  <si>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</si>
  <si>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</si>
  <si>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</si>
  <si>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</si>
  <si>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</si>
  <si>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</si>
  <si>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</si>
  <si>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</si>
  <si>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</si>
  <si>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</si>
  <si>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</si>
  <si>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</si>
  <si>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</si>
  <si>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</si>
  <si>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</si>
  <si>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</si>
  <si>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</si>
  <si>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</si>
  <si>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</si>
  <si>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</si>
  <si>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</si>
  <si>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</si>
  <si>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</si>
  <si>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</si>
  <si>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</si>
  <si>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</si>
  <si>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</si>
  <si>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</si>
  <si>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</si>
  <si>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</si>
  <si>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</si>
  <si>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</si>
  <si>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</si>
  <si>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</si>
  <si>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</si>
  <si>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</si>
  <si>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</si>
  <si>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</si>
  <si>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</si>
  <si>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</si>
  <si>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</si>
  <si>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</si>
  <si>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</si>
  <si>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</si>
  <si>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</si>
  <si>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</si>
  <si>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</si>
  <si>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</si>
  <si>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</si>
  <si>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</si>
  <si>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</si>
  <si>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</si>
  <si>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</si>
  <si>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</si>
  <si>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</si>
  <si>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</si>
  <si>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</si>
  <si>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</si>
  <si>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</si>
  <si>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</si>
  <si>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</si>
  <si>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</si>
  <si>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</si>
  <si>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</si>
  <si>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</si>
  <si>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</si>
  <si>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</si>
  <si>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</si>
  <si>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</si>
  <si>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</si>
  <si>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</si>
  <si>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</si>
  <si>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</si>
  <si>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</si>
  <si>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</si>
  <si>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</si>
  <si>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</si>
  <si>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</si>
  <si>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</si>
  <si>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</si>
  <si>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</si>
  <si>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</si>
  <si>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</si>
  <si>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</si>
  <si>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</si>
  <si>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</si>
  <si>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</si>
  <si>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</si>
  <si>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</si>
  <si>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</si>
  <si>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</si>
  <si>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</si>
  <si>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</si>
  <si>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</si>
  <si>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</si>
  <si>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</si>
  <si>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</si>
  <si>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</si>
  <si>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</si>
  <si>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</si>
  <si>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</si>
  <si>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</si>
  <si>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</si>
  <si>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</si>
  <si>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</si>
  <si>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</si>
  <si>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</si>
  <si>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</si>
  <si>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</si>
  <si>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</si>
  <si>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</si>
  <si>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</si>
  <si>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</si>
  <si>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</si>
  <si>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</si>
  <si>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</si>
  <si>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</si>
  <si>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</si>
  <si>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</si>
  <si>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</si>
  <si>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</si>
  <si>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</si>
  <si>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</si>
  <si>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</si>
  <si>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</si>
  <si>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</si>
  <si>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</si>
  <si>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</si>
  <si>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</si>
  <si>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</si>
  <si>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</si>
  <si>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</si>
  <si>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</si>
  <si>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</si>
  <si>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</si>
  <si>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</si>
  <si>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</si>
  <si>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</si>
  <si>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</si>
  <si>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</si>
  <si>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</si>
  <si>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</si>
  <si>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</si>
  <si>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</si>
  <si>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</si>
  <si>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</si>
  <si>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</si>
  <si>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</si>
  <si>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</si>
  <si>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</si>
  <si>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</si>
  <si>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</si>
  <si>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</si>
  <si>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</si>
  <si>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</si>
  <si>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</si>
  <si>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</si>
  <si>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</si>
  <si>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</si>
  <si>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</si>
  <si>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</si>
  <si>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</si>
  <si>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</si>
  <si>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</si>
  <si>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</si>
  <si>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</si>
  <si>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</si>
  <si>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</si>
  <si>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</si>
  <si>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</si>
  <si>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</si>
  <si>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</si>
  <si>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</si>
  <si>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</si>
  <si>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</si>
  <si>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</si>
  <si>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</si>
  <si>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</si>
  <si>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</si>
  <si>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</si>
  <si>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</si>
  <si>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</si>
  <si>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</si>
  <si>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</si>
  <si>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</si>
  <si>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</si>
  <si>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</si>
  <si>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</si>
  <si>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</si>
  <si>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</si>
  <si>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</si>
  <si>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</si>
  <si>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</si>
  <si>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</si>
  <si>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</si>
  <si>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</si>
  <si>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</si>
  <si>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</si>
  <si>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</si>
  <si>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</si>
  <si>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</si>
  <si>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</si>
  <si>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</si>
  <si>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</si>
  <si>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</si>
  <si>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</si>
  <si>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</si>
  <si>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</si>
  <si>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</si>
  <si>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</si>
  <si>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</si>
  <si>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</si>
  <si>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</si>
  <si>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</si>
  <si>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</si>
  <si>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</si>
  <si>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</si>
  <si>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</si>
  <si>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</si>
  <si>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</si>
  <si>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</si>
  <si>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</si>
  <si>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</si>
  <si>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</si>
  <si>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</si>
  <si>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</si>
  <si>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</si>
  <si>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</si>
  <si>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</si>
  <si>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</si>
  <si>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</si>
  <si>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</si>
  <si>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</si>
  <si>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</si>
  <si>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</si>
  <si>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</si>
  <si>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</si>
  <si>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</si>
  <si>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</si>
  <si>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</si>
  <si>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</si>
  <si>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</si>
  <si>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</si>
  <si>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</si>
  <si>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</si>
  <si>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</si>
  <si>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</si>
  <si>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</si>
  <si>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</si>
  <si>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</si>
  <si>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</si>
  <si>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</si>
  <si>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</si>
  <si>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</si>
  <si>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</si>
  <si>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</si>
  <si>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</si>
  <si>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</si>
  <si>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</si>
  <si>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</si>
  <si>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</si>
  <si>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</si>
  <si>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</si>
  <si>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</si>
  <si>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</si>
  <si>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</si>
  <si>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</si>
  <si>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</si>
  <si>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</si>
  <si>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</si>
  <si>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</si>
  <si>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</si>
  <si>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</si>
  <si>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</si>
  <si>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</si>
  <si>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</si>
  <si>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</si>
  <si>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</si>
  <si>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</si>
  <si>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</si>
  <si>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</si>
  <si>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</si>
  <si>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</si>
  <si>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</si>
  <si>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</si>
  <si>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</si>
  <si>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</si>
  <si>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</si>
  <si>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</si>
  <si>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</si>
  <si>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</si>
  <si>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</si>
  <si>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</si>
  <si>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</si>
  <si>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</si>
  <si>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</si>
  <si>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</si>
  <si>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</si>
  <si>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</si>
  <si>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</si>
  <si>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</si>
  <si>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</si>
  <si>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</si>
  <si>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</si>
  <si>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</si>
  <si>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</si>
  <si>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</si>
  <si>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</si>
  <si>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</si>
  <si>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</si>
  <si>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</si>
  <si>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</si>
  <si>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</si>
  <si>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</si>
  <si>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</si>
  <si>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</si>
  <si>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</si>
  <si>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</si>
  <si>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</si>
  <si>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</si>
  <si>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</si>
  <si>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</si>
  <si>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</si>
  <si>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</si>
  <si>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</si>
  <si>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</si>
  <si>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</si>
  <si>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</si>
  <si>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</si>
  <si>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</si>
  <si>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</si>
  <si>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</si>
  <si>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</si>
  <si>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</si>
  <si>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</si>
  <si>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</si>
  <si>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</si>
  <si>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</si>
  <si>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</si>
  <si>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</si>
  <si>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</si>
  <si>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</si>
  <si>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</si>
  <si>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</si>
  <si>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</si>
  <si>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</si>
  <si>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</si>
  <si>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</si>
  <si>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</si>
  <si>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</si>
  <si>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</si>
  <si>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</si>
  <si>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</si>
  <si>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</si>
  <si>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</si>
  <si>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</si>
  <si>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</si>
  <si>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</si>
  <si>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</si>
  <si>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</si>
  <si>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</si>
  <si>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</si>
  <si>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</si>
  <si>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</si>
  <si>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</si>
  <si>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</si>
  <si>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</si>
  <si>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</si>
  <si>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</si>
  <si>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</si>
  <si>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</si>
  <si>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</si>
  <si>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</si>
  <si>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</si>
  <si>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</si>
  <si>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</si>
  <si>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</si>
  <si>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</si>
  <si>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</si>
  <si>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</si>
  <si>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</si>
  <si>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</si>
  <si>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</si>
  <si>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</si>
  <si>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</si>
  <si>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</si>
  <si>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</si>
  <si>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</si>
  <si>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</si>
  <si>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</si>
  <si>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</si>
  <si>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</si>
  <si>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</si>
  <si>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</si>
  <si>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</si>
  <si>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</si>
  <si>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</si>
  <si>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</si>
  <si>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</si>
  <si>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</si>
  <si>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</si>
  <si>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</si>
  <si>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</si>
  <si>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</si>
  <si>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</si>
  <si>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</si>
  <si>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</si>
  <si>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</si>
  <si>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</si>
  <si>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</si>
  <si>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</si>
  <si>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</si>
  <si>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</si>
  <si>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</si>
  <si>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</si>
  <si>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</si>
  <si>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</si>
  <si>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</si>
  <si>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</si>
  <si>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</si>
  <si>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</si>
  <si>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</si>
  <si>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</si>
  <si>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</si>
  <si>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</si>
  <si>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</si>
  <si>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</si>
  <si>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</si>
  <si>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</si>
  <si>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</si>
  <si>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</si>
  <si>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</si>
  <si>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</si>
  <si>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</si>
  <si>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</si>
  <si>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</si>
  <si>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</si>
  <si>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</si>
  <si>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</si>
  <si>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</si>
  <si>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</si>
  <si>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</si>
  <si>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</si>
  <si>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</si>
  <si>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</si>
  <si>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</si>
  <si>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</si>
  <si>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</si>
  <si>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</si>
  <si>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</si>
  <si>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</si>
  <si>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</si>
  <si>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</si>
  <si>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</si>
  <si>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</si>
  <si>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</si>
  <si>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</si>
  <si>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</si>
  <si>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</si>
  <si>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</si>
  <si>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</si>
  <si>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</si>
  <si>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</si>
  <si>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</si>
  <si>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</si>
  <si>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</si>
  <si>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</si>
  <si>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</si>
  <si>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</si>
  <si>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</si>
  <si>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</si>
  <si>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</si>
  <si>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</si>
  <si>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</si>
  <si>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</si>
  <si>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</si>
  <si>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</si>
  <si>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</si>
  <si>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</si>
  <si>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</si>
  <si>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</si>
  <si>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</si>
  <si>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</si>
  <si>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</si>
  <si>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</si>
  <si>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</si>
  <si>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</si>
  <si>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</si>
  <si>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</si>
  <si>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</si>
  <si>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</si>
  <si>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</si>
  <si>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</si>
  <si>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</si>
  <si>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</si>
  <si>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</si>
  <si>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</si>
  <si>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</si>
  <si>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</si>
  <si>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</si>
  <si>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</si>
  <si>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</si>
  <si>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</si>
  <si>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</si>
  <si>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</si>
  <si>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</si>
  <si>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</si>
  <si>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</si>
  <si>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</si>
  <si>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</si>
  <si>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</si>
  <si>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</si>
  <si>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</si>
  <si>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</si>
  <si>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</si>
  <si>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</si>
  <si>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</si>
  <si>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</si>
  <si>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</si>
  <si>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</si>
  <si>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</si>
  <si>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</si>
  <si>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</si>
  <si>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</si>
  <si>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</si>
  <si>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</si>
  <si>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</si>
  <si>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</si>
  <si>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</si>
  <si>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</si>
  <si>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</si>
  <si>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</si>
  <si>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</si>
  <si>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</si>
  <si>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</si>
  <si>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</si>
  <si>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</si>
  <si>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</si>
  <si>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</si>
  <si>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</si>
  <si>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</si>
  <si>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</si>
  <si>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</si>
  <si>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</si>
  <si>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</si>
  <si>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</si>
  <si>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</si>
  <si>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</si>
  <si>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</si>
  <si>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</si>
  <si>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</si>
  <si>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</si>
  <si>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</si>
  <si>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</si>
  <si>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</si>
  <si>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</si>
  <si>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</si>
  <si>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</si>
  <si>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</si>
  <si>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</si>
  <si>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</si>
  <si>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</si>
  <si>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</si>
  <si>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</si>
  <si>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</si>
  <si>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</si>
  <si>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</si>
  <si>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</si>
  <si>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</si>
  <si>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</si>
  <si>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</si>
  <si>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</si>
  <si>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</si>
  <si>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</si>
  <si>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</si>
  <si>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</si>
  <si>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</si>
  <si>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</si>
  <si>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</si>
  <si>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</si>
  <si>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</si>
  <si>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</si>
  <si>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</si>
  <si>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</si>
  <si>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</si>
  <si>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</si>
  <si>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</si>
  <si>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</si>
  <si>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</si>
  <si>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</si>
  <si>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</si>
  <si>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</si>
  <si>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</si>
  <si>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</si>
  <si>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</si>
  <si>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</si>
  <si>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</si>
  <si>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</si>
  <si>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</si>
  <si>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</si>
  <si>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</si>
  <si>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</si>
  <si>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</si>
  <si>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</si>
  <si>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</si>
  <si>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</si>
  <si>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</si>
  <si>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</si>
  <si>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</si>
  <si>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</si>
  <si>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</si>
  <si>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</si>
  <si>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</si>
  <si>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</si>
  <si>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</si>
  <si>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</si>
  <si>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</si>
  <si>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</si>
  <si>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</si>
  <si>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</si>
  <si>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</si>
  <si>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</si>
  <si>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</si>
  <si>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</si>
  <si>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</si>
  <si>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</si>
  <si>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</si>
  <si>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</si>
  <si>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</si>
  <si>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</si>
  <si>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</si>
  <si>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</si>
  <si>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</si>
  <si>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</si>
  <si>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</si>
  <si>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</si>
  <si>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</si>
  <si>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</si>
  <si>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</si>
  <si>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</si>
  <si>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</si>
  <si>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</si>
  <si>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</si>
  <si>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</si>
  <si>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</si>
  <si>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</si>
  <si>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</si>
  <si>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</si>
  <si>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</si>
  <si>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</si>
  <si>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</si>
  <si>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</si>
  <si>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</si>
  <si>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</si>
  <si>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</si>
  <si>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</si>
  <si>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</si>
  <si>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</si>
  <si>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</si>
  <si>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</si>
  <si>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</si>
  <si>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</si>
  <si>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</si>
  <si>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</si>
  <si>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</si>
  <si>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</si>
  <si>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</si>
  <si>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</si>
  <si>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</si>
  <si>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</si>
  <si>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</si>
  <si>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</si>
  <si>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</si>
  <si>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</si>
  <si>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</si>
  <si>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</si>
  <si>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</si>
  <si>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</si>
  <si>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</si>
  <si>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</si>
  <si>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</si>
  <si>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</si>
  <si>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</si>
  <si>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</si>
  <si>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</si>
  <si>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</si>
  <si>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</si>
  <si>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</si>
  <si>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</si>
  <si>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</si>
  <si>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</si>
  <si>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</si>
  <si>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</si>
  <si>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</si>
  <si>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</si>
  <si>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</si>
  <si>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</si>
  <si>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</si>
  <si>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</si>
  <si>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</si>
  <si>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</si>
  <si>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</si>
  <si>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</si>
  <si>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</si>
  <si>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</si>
  <si>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</si>
  <si>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</si>
  <si>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</si>
  <si>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</si>
  <si>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</si>
  <si>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</si>
  <si>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</si>
  <si>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</si>
  <si>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</si>
  <si>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</si>
  <si>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</si>
  <si>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</si>
  <si>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</si>
  <si>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</si>
  <si>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</si>
  <si>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</si>
  <si>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</si>
  <si>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</si>
  <si>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</si>
  <si>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</si>
  <si>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</si>
  <si>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</si>
  <si>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</si>
  <si>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</si>
  <si>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</si>
  <si>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</si>
  <si>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</si>
  <si>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</si>
  <si>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</si>
  <si>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</si>
  <si>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</si>
  <si>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</si>
  <si>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</si>
  <si>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</si>
  <si>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</si>
  <si>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</si>
  <si>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</si>
  <si>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</si>
  <si>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</si>
  <si>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</si>
  <si>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</si>
  <si>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</si>
  <si>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</si>
  <si>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</si>
  <si>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</si>
  <si>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</si>
  <si>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</si>
  <si>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</si>
  <si>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</si>
  <si>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</si>
  <si>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</si>
  <si>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</si>
  <si>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</si>
  <si>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</si>
  <si>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</si>
  <si>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</si>
  <si>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</si>
  <si>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</si>
  <si>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</si>
  <si>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</si>
  <si>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</si>
  <si>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</si>
  <si>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</si>
  <si>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</si>
  <si>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</si>
  <si>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</si>
  <si>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</si>
  <si>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</si>
  <si>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</si>
  <si>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</si>
  <si>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</si>
  <si>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</si>
  <si>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</si>
  <si>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</si>
  <si>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</si>
  <si>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</si>
  <si>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</si>
  <si>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</si>
  <si>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</si>
  <si>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</si>
  <si>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</si>
  <si>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</si>
  <si>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</si>
  <si>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</si>
  <si>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</si>
  <si>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</si>
  <si>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</si>
  <si>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</si>
  <si>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</si>
  <si>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</si>
  <si>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</si>
  <si>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</si>
  <si>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</si>
  <si>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</si>
  <si>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</si>
  <si>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</si>
  <si>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</si>
  <si>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</si>
  <si>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</si>
  <si>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</si>
  <si>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</si>
  <si>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</si>
  <si>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</si>
  <si>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</si>
  <si>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</si>
  <si>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</si>
  <si>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</si>
  <si>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</si>
  <si>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</si>
  <si>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</si>
  <si>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</si>
  <si>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</si>
  <si>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</si>
  <si>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</si>
  <si>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</si>
  <si>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</si>
  <si>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</si>
  <si>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</si>
  <si>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</si>
  <si>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</si>
  <si>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</si>
  <si>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</si>
  <si>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</si>
  <si>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</si>
  <si>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</si>
  <si>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</si>
  <si>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</si>
  <si>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</si>
  <si>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</si>
  <si>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</si>
  <si>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</si>
  <si>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</si>
  <si>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</si>
  <si>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</si>
  <si>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</si>
  <si>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</si>
  <si>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</si>
  <si>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</si>
  <si>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</si>
  <si>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</si>
  <si>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</si>
  <si>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</si>
  <si>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</si>
  <si>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</si>
  <si>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</si>
  <si>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</si>
  <si>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</si>
  <si>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</si>
  <si>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</si>
  <si>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</si>
  <si>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</si>
  <si>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</si>
  <si>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</si>
  <si>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</si>
  <si>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</si>
  <si>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</si>
  <si>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</si>
  <si>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</si>
  <si>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</si>
  <si>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</si>
  <si>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</si>
  <si>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</si>
  <si>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</si>
  <si>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</si>
  <si>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</si>
  <si>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</si>
  <si>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</si>
  <si>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</si>
  <si>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</si>
  <si>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</si>
  <si>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</si>
  <si>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</si>
  <si>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</si>
  <si>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</si>
  <si>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</si>
  <si>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</si>
  <si>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</si>
  <si>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</si>
  <si>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</si>
  <si>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</si>
  <si>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</si>
  <si>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</si>
  <si>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</si>
  <si>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</si>
  <si>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</si>
  <si>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</si>
  <si>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</si>
  <si>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</si>
  <si>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</si>
  <si>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</si>
  <si>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</si>
  <si>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</si>
  <si>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</si>
  <si>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</si>
  <si>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</si>
  <si>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</si>
  <si>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</si>
  <si>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</si>
  <si>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</si>
  <si>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</si>
  <si>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</si>
  <si>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</si>
  <si>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</si>
  <si>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</si>
  <si>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</si>
  <si>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</si>
  <si>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</si>
  <si>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</si>
  <si>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</si>
  <si>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</si>
  <si>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</si>
  <si>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</si>
  <si>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</si>
  <si>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</si>
  <si>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</si>
  <si>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</si>
  <si>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</si>
  <si>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</si>
  <si>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</si>
  <si>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</si>
  <si>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</si>
  <si>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</si>
  <si>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</si>
  <si>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</si>
  <si>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</si>
  <si>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</si>
  <si>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</si>
  <si>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</si>
  <si>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</si>
  <si>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</si>
  <si>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</si>
  <si>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</si>
  <si>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</si>
  <si>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</si>
  <si>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</si>
  <si>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</si>
  <si>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</si>
  <si>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</si>
  <si>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</si>
  <si>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</si>
  <si>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</si>
  <si>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</si>
  <si>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</si>
  <si>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</si>
  <si>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</si>
  <si>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</si>
  <si>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</si>
  <si>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</si>
  <si>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</si>
  <si>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</si>
  <si>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</si>
  <si>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</si>
  <si>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</si>
  <si>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</si>
  <si>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</si>
  <si>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</si>
  <si>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</si>
  <si>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</si>
  <si>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</si>
  <si>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</si>
  <si>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</si>
  <si>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</si>
  <si>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</si>
  <si>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</si>
  <si>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</si>
  <si>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</si>
  <si>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</si>
  <si>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</si>
  <si>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</si>
  <si>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</si>
  <si>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</si>
  <si>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</si>
  <si>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</si>
  <si>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</si>
  <si>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</si>
  <si>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</si>
  <si>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</si>
  <si>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</si>
  <si>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</si>
  <si>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</si>
  <si>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</si>
  <si>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</si>
  <si>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</si>
  <si>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</si>
  <si>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</si>
  <si>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</si>
  <si>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</si>
  <si>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</si>
  <si>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</si>
  <si>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</si>
  <si>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</si>
  <si>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</si>
  <si>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</si>
  <si>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</si>
  <si>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</si>
  <si>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</si>
  <si>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</si>
  <si>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</si>
  <si>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</si>
  <si>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</si>
  <si>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</si>
  <si>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</si>
  <si>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</si>
  <si>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</si>
  <si>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</si>
  <si>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</si>
  <si>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</si>
  <si>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</si>
  <si>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</si>
  <si>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</si>
  <si>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</si>
  <si>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</si>
  <si>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</si>
  <si>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</si>
  <si>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</si>
  <si>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</si>
  <si>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</si>
  <si>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</si>
  <si>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</si>
  <si>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</si>
  <si>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</si>
  <si>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</si>
  <si>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</si>
  <si>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</si>
  <si>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</si>
  <si>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</si>
  <si>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</si>
  <si>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</si>
  <si>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</si>
  <si>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</si>
  <si>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</si>
  <si>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</si>
  <si>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</si>
  <si>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</si>
  <si>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</si>
  <si>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</si>
  <si>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</si>
  <si>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</si>
  <si>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</si>
  <si>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</si>
  <si>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</si>
  <si>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</si>
  <si>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</si>
  <si>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</si>
  <si>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</si>
  <si>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</si>
  <si>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</si>
  <si>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</si>
  <si>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</si>
  <si>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</si>
  <si>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</si>
  <si>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</si>
  <si>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</si>
  <si>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</si>
  <si>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</si>
  <si>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</si>
  <si>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</si>
  <si>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</si>
  <si>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</si>
  <si>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</si>
  <si>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</si>
  <si>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</si>
  <si>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</si>
  <si>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</si>
  <si>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</si>
  <si>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</si>
  <si>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</si>
  <si>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</si>
  <si>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</si>
  <si>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</si>
  <si>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</si>
  <si>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</si>
  <si>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</si>
  <si>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</si>
  <si>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</si>
  <si>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</si>
  <si>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</si>
  <si>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</si>
  <si>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</si>
  <si>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</si>
  <si>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</si>
  <si>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</si>
  <si>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</si>
  <si>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</si>
  <si>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</si>
  <si>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</si>
  <si>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</si>
  <si>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</si>
  <si>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</si>
  <si>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</si>
  <si>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</si>
  <si>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</si>
  <si>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</si>
  <si>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</si>
  <si>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</si>
  <si>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</si>
  <si>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</si>
  <si>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</si>
  <si>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</si>
  <si>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</si>
  <si>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</si>
  <si>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</si>
  <si>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</si>
  <si>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</si>
  <si>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</si>
  <si>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</si>
  <si>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</si>
  <si>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</si>
  <si>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</si>
  <si>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</si>
  <si>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</si>
  <si>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</si>
  <si>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</si>
  <si>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</si>
  <si>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</si>
  <si>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</si>
  <si>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</si>
  <si>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</si>
  <si>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</si>
  <si>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</si>
  <si>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</si>
  <si>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</si>
  <si>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</si>
  <si>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</si>
  <si>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</si>
  <si>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</si>
  <si>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</si>
  <si>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</si>
  <si>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</si>
  <si>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</si>
  <si>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</si>
  <si>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</si>
  <si>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</si>
  <si>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</si>
  <si>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</si>
  <si>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</si>
  <si>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</si>
  <si>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</si>
  <si>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</si>
  <si>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</si>
  <si>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</si>
  <si>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</si>
  <si>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</si>
  <si>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</si>
  <si>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</si>
  <si>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</si>
  <si>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</si>
  <si>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</si>
  <si>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</si>
  <si>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</si>
  <si>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</si>
  <si>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</si>
  <si>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</si>
  <si>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</si>
  <si>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</si>
  <si>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</si>
  <si>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</si>
  <si>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</si>
  <si>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</si>
  <si>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</si>
  <si>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</si>
  <si>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</si>
  <si>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</si>
  <si>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</si>
  <si>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</si>
  <si>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</si>
  <si>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</si>
  <si>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</si>
  <si>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</si>
  <si>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</si>
  <si>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</si>
  <si>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</si>
  <si>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</si>
  <si>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</si>
  <si>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</si>
  <si>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</si>
  <si>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</si>
  <si>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</si>
  <si>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</si>
  <si>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</si>
  <si>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</si>
  <si>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</si>
  <si>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</si>
  <si>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</si>
  <si>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</si>
  <si>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</si>
  <si>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</si>
  <si>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</si>
  <si>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</si>
  <si>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</si>
  <si>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</si>
  <si>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</si>
  <si>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</si>
  <si>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</si>
  <si>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</si>
  <si>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</si>
  <si>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</si>
  <si>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</si>
  <si>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</si>
  <si>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</si>
  <si>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</si>
  <si>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</si>
  <si>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</si>
  <si>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</si>
  <si>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</si>
  <si>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</si>
  <si>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</si>
  <si>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</si>
  <si>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</si>
  <si>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</si>
  <si>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</si>
  <si>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</si>
  <si>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</si>
  <si>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</si>
  <si>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</si>
  <si>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</si>
  <si>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</si>
  <si>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</si>
  <si>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</si>
  <si>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</si>
  <si>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</si>
  <si>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</si>
  <si>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</si>
  <si>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</si>
  <si>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</si>
  <si>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</si>
  <si>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</si>
  <si>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</si>
  <si>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</si>
  <si>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</si>
  <si>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</si>
  <si>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</si>
  <si>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</si>
  <si>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</si>
  <si>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</si>
  <si>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</si>
  <si>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</si>
  <si>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</si>
  <si>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</si>
  <si>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</si>
  <si>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</si>
  <si>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</si>
  <si>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</si>
  <si>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</si>
  <si>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</si>
  <si>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</si>
  <si>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</si>
  <si>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</si>
  <si>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</si>
  <si>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</si>
  <si>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</si>
  <si>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</si>
  <si>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</si>
  <si>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</si>
  <si>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</si>
  <si>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</si>
  <si>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</si>
  <si>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</si>
  <si>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</si>
  <si>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</si>
  <si>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</si>
  <si>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</si>
  <si>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</si>
  <si>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</si>
  <si>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</si>
  <si>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</si>
  <si>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</si>
  <si>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</si>
  <si>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</si>
  <si>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</si>
  <si>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</si>
  <si>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</si>
  <si>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</si>
  <si>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</si>
  <si>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</si>
  <si>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</si>
  <si>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</si>
  <si>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</si>
  <si>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</si>
  <si>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</si>
  <si>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</si>
  <si>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</si>
  <si>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</si>
  <si>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</si>
  <si>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</si>
  <si>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</si>
  <si>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</si>
  <si>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</si>
  <si>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</si>
  <si>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</si>
  <si>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</si>
  <si>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</si>
  <si>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</si>
  <si>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</si>
  <si>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</si>
  <si>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</si>
  <si>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</si>
  <si>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</si>
  <si>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</si>
  <si>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</si>
  <si>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</si>
  <si>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</si>
  <si>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</si>
  <si>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</si>
  <si>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</si>
  <si>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</si>
  <si>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</si>
  <si>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</si>
  <si>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</si>
  <si>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</si>
  <si>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</si>
  <si>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</si>
  <si>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</si>
  <si>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</si>
  <si>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</si>
  <si>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</si>
  <si>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</si>
  <si>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</si>
  <si>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</si>
  <si>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</si>
  <si>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</si>
  <si>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</si>
  <si>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</si>
  <si>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</si>
  <si>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</si>
  <si>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</si>
  <si>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</si>
  <si>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</si>
  <si>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</si>
  <si>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</si>
  <si>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</si>
  <si>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</si>
  <si>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</si>
  <si>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</si>
  <si>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</si>
  <si>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</si>
  <si>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</si>
  <si>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</si>
  <si>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</si>
  <si>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</si>
  <si>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</si>
  <si>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</si>
  <si>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</si>
  <si>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</si>
  <si>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</si>
  <si>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</si>
  <si>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</si>
  <si>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</si>
  <si>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</si>
  <si>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</si>
  <si>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</si>
  <si>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</si>
  <si>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</si>
  <si>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</si>
  <si>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</si>
  <si>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</si>
  <si>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</si>
  <si>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</si>
  <si>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</si>
  <si>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</si>
  <si>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</si>
  <si>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</si>
  <si>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</si>
  <si>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</si>
  <si>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</si>
  <si>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</si>
  <si>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</si>
  <si>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</si>
  <si>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</si>
  <si>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</si>
  <si>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</si>
  <si>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</si>
  <si>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</si>
  <si>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</si>
  <si>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</si>
  <si>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</si>
  <si>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</si>
  <si>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</si>
  <si>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</si>
  <si>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</si>
  <si>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</si>
  <si>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</si>
  <si>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</si>
  <si>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</si>
  <si>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</si>
  <si>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</si>
  <si>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</si>
  <si>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</si>
  <si>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</si>
  <si>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</si>
  <si>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</si>
  <si>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</si>
  <si>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</si>
  <si>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</si>
  <si>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</si>
  <si>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</si>
  <si>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</si>
  <si>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</si>
  <si>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</si>
  <si>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</si>
  <si>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</si>
  <si>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</si>
  <si>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</si>
  <si>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</si>
  <si>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</si>
  <si>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</si>
  <si>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</si>
  <si>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</si>
  <si>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</si>
  <si>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</si>
  <si>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</si>
  <si>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</si>
  <si>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</si>
  <si>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</si>
  <si>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</si>
  <si>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</si>
  <si>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</si>
  <si>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</si>
  <si>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</si>
  <si>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</si>
  <si>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</si>
  <si>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</si>
  <si>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</si>
  <si>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</si>
  <si>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</si>
  <si>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</si>
  <si>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</si>
  <si>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</si>
  <si>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</si>
  <si>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</si>
  <si>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</si>
  <si>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</si>
  <si>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</si>
  <si>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</si>
  <si>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</si>
  <si>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</si>
  <si>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</si>
  <si>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</si>
  <si>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</si>
  <si>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</si>
  <si>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</si>
  <si>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</si>
  <si>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</si>
  <si>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</si>
  <si>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</si>
  <si>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</si>
  <si>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</si>
  <si>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</si>
  <si>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</si>
  <si>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</si>
  <si>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</si>
  <si>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</si>
  <si>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</si>
  <si>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</si>
  <si>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</si>
  <si>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</si>
  <si>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</si>
  <si>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</si>
  <si>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</si>
  <si>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</si>
  <si>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</si>
  <si>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</si>
  <si>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</si>
  <si>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</si>
  <si>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</si>
  <si>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</si>
  <si>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</si>
  <si>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</si>
  <si>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</si>
  <si>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</si>
  <si>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</si>
  <si>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</si>
  <si>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</si>
  <si>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</si>
  <si>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</si>
  <si>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</si>
  <si>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</si>
  <si>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</si>
  <si>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</si>
  <si>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</si>
  <si>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</si>
  <si>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</si>
  <si>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</si>
  <si>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</si>
  <si>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</si>
  <si>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</si>
  <si>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</si>
  <si>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</si>
  <si>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</si>
  <si>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</si>
  <si>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</si>
  <si>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</si>
  <si>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</si>
  <si>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</si>
  <si>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</si>
  <si>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</si>
  <si>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</si>
  <si>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</si>
  <si>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</si>
  <si>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</si>
  <si>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</si>
  <si>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</si>
  <si>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</si>
  <si>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</si>
  <si>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</si>
  <si>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</si>
  <si>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</si>
  <si>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</si>
  <si>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</si>
  <si>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</si>
  <si>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</si>
  <si>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</si>
  <si>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</si>
  <si>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</si>
  <si>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</si>
  <si>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</si>
  <si>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</si>
  <si>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</si>
  <si>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</si>
  <si>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</si>
  <si>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</si>
  <si>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</si>
  <si>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</si>
  <si>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</si>
  <si>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</si>
  <si>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</si>
  <si>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</si>
  <si>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</si>
  <si>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</si>
  <si>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</si>
  <si>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</si>
  <si>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</si>
  <si>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</si>
  <si>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</si>
  <si>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</si>
  <si>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</si>
  <si>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</si>
  <si>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</si>
  <si>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</si>
  <si>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</si>
  <si>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</si>
  <si>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</si>
  <si>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</si>
  <si>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</si>
  <si>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</si>
  <si>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</si>
  <si>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</si>
  <si>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</si>
  <si>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</si>
  <si>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</si>
  <si>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</si>
  <si>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</si>
  <si>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</si>
  <si>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</si>
  <si>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</si>
  <si>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</si>
  <si>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</si>
  <si>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</si>
  <si>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</si>
  <si>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</si>
  <si>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</si>
  <si>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</si>
  <si>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</si>
  <si>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</si>
  <si>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</si>
  <si>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</si>
  <si>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</si>
  <si>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</si>
  <si>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</si>
  <si>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</si>
  <si>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</si>
  <si>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</si>
  <si>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</si>
  <si>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</si>
  <si>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</si>
  <si>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</si>
  <si>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</si>
  <si>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</si>
  <si>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</si>
  <si>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</si>
  <si>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</si>
  <si>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</si>
  <si>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</si>
  <si>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</si>
  <si>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</si>
  <si>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</si>
  <si>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</si>
  <si>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</si>
  <si>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</si>
  <si>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</si>
  <si>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</si>
  <si>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</si>
  <si>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</si>
  <si>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</si>
  <si>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</si>
  <si>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</si>
  <si>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</si>
  <si>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</si>
  <si>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</si>
  <si>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</si>
  <si>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</si>
  <si>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</si>
  <si>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</si>
  <si>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</si>
  <si>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</si>
  <si>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</si>
  <si>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</si>
  <si>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</si>
  <si>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</si>
  <si>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</si>
  <si>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</si>
  <si>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</si>
  <si>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</si>
  <si>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</si>
  <si>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</si>
  <si>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</si>
  <si>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</si>
  <si>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</si>
  <si>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</si>
  <si>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</si>
  <si>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</si>
  <si>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</si>
  <si>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</si>
  <si>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</si>
  <si>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</si>
  <si>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</si>
  <si>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</si>
  <si>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</si>
  <si>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</si>
  <si>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</si>
  <si>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</si>
  <si>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</si>
  <si>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</si>
  <si>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</si>
  <si>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</si>
  <si>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</si>
  <si>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</si>
  <si>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</si>
  <si>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</si>
  <si>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</si>
  <si>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</si>
  <si>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</si>
  <si>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</si>
  <si>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</si>
  <si>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</si>
  <si>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</si>
  <si>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</si>
  <si>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</si>
  <si>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</si>
  <si>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</si>
  <si>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</si>
  <si>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</si>
  <si>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</si>
  <si>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</si>
  <si>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</si>
  <si>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</si>
  <si>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</si>
  <si>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</si>
  <si>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</si>
  <si>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</si>
  <si>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</si>
  <si>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</si>
  <si>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</si>
  <si>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</si>
  <si>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</si>
  <si>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</si>
  <si>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</si>
  <si>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</si>
  <si>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</si>
  <si>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</si>
  <si>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</si>
  <si>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</si>
  <si>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</si>
  <si>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</si>
  <si>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</si>
  <si>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</si>
  <si>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</si>
  <si>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</si>
  <si>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</si>
  <si>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</si>
  <si>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</si>
  <si>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</si>
  <si>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</si>
  <si>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</si>
  <si>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</si>
  <si>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</si>
  <si>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</si>
  <si>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</si>
  <si>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</si>
  <si>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</si>
  <si>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</si>
  <si>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</si>
  <si>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</si>
  <si>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</si>
  <si>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</si>
  <si>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</si>
  <si>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</si>
  <si>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</si>
  <si>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</si>
  <si>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</si>
  <si>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</si>
  <si>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</si>
  <si>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</si>
  <si>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</si>
  <si>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</si>
  <si>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</si>
  <si>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</si>
  <si>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</si>
  <si>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</si>
  <si>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</si>
  <si>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</si>
  <si>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</si>
  <si>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</si>
  <si>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</si>
  <si>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</si>
  <si>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</si>
  <si>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</si>
  <si>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</si>
  <si>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</si>
  <si>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</si>
  <si>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</si>
  <si>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</si>
  <si>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</si>
  <si>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</si>
  <si>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</si>
  <si>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</si>
  <si>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</si>
  <si>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</si>
  <si>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</si>
  <si>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</si>
  <si>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</si>
  <si>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</si>
  <si>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</si>
  <si>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</si>
  <si>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</si>
  <si>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</si>
  <si>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</si>
  <si>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</si>
  <si>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</si>
  <si>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</si>
  <si>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</si>
  <si>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</si>
  <si>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</si>
  <si>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</si>
  <si>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</si>
  <si>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</si>
  <si>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</si>
  <si>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</si>
  <si>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</si>
  <si>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</si>
  <si>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</si>
  <si>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</si>
  <si>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</si>
  <si>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</si>
  <si>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</si>
  <si>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</si>
  <si>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</si>
  <si>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</si>
  <si>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</si>
  <si>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</si>
  <si>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</si>
  <si>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</si>
  <si>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</si>
  <si>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</si>
  <si>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</si>
  <si>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</si>
  <si>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</si>
  <si>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</si>
  <si>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</si>
  <si>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</si>
  <si>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</si>
  <si>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</si>
  <si>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</si>
  <si>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</si>
  <si>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</si>
  <si>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</si>
  <si>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</si>
  <si>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</si>
  <si>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</si>
  <si>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</si>
  <si>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</si>
  <si>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</si>
  <si>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</si>
  <si>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</si>
  <si>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</si>
  <si>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</si>
  <si>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</si>
  <si>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</si>
  <si>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</si>
  <si>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</si>
  <si>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</si>
  <si>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</si>
  <si>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</si>
  <si>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</si>
  <si>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</si>
  <si>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</si>
  <si>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</si>
  <si>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</si>
  <si>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</si>
  <si>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</si>
  <si>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</si>
  <si>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</si>
  <si>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</si>
  <si>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</si>
  <si>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</si>
  <si>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</si>
  <si>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</si>
  <si>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</si>
  <si>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</si>
  <si>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</si>
  <si>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</si>
  <si>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</si>
  <si>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</si>
  <si>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</si>
  <si>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</si>
  <si>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</si>
  <si>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</si>
  <si>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</si>
  <si>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</si>
  <si>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</si>
  <si>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</si>
  <si>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</si>
  <si>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</si>
  <si>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</si>
  <si>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</si>
  <si>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</si>
  <si>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</si>
  <si>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</si>
  <si>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</si>
  <si>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</si>
  <si>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</si>
  <si>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</si>
  <si>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</si>
  <si>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</si>
  <si>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</si>
  <si>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</si>
  <si>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</si>
  <si>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</si>
  <si>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</si>
  <si>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</si>
  <si>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</si>
  <si>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</si>
  <si>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</si>
  <si>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</si>
  <si>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</si>
  <si>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</si>
  <si>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</si>
  <si>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</si>
  <si>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</si>
  <si>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</si>
  <si>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</si>
  <si>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</si>
  <si>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</si>
  <si>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</si>
  <si>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</si>
  <si>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</si>
  <si>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</si>
  <si>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</si>
  <si>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</si>
  <si>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</si>
  <si>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</si>
  <si>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</si>
  <si>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</si>
  <si>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</si>
  <si>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</si>
  <si>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</si>
  <si>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</si>
  <si>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</si>
  <si>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</si>
  <si>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</si>
  <si>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</si>
  <si>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</si>
  <si>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</si>
  <si>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</si>
  <si>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</si>
  <si>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</si>
  <si>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</si>
  <si>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</si>
  <si>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</si>
  <si>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</si>
  <si>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</si>
  <si>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</si>
  <si>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</si>
  <si>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</si>
  <si>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</si>
  <si>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</si>
  <si>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</si>
  <si>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</si>
  <si>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</si>
  <si>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</si>
  <si>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</si>
  <si>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</si>
  <si>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</si>
  <si>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</si>
  <si>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</si>
  <si>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</si>
  <si>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</si>
  <si>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</si>
  <si>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</si>
  <si>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</si>
  <si>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</si>
  <si>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</si>
  <si>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</si>
  <si>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</si>
  <si>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</si>
  <si>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</si>
  <si>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</si>
  <si>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</si>
  <si>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</si>
  <si>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</si>
  <si>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</si>
  <si>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</si>
  <si>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</si>
  <si>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</si>
  <si>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</si>
  <si>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</si>
  <si>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</si>
  <si>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</si>
  <si>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</si>
  <si>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</si>
  <si>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</si>
  <si>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</si>
  <si>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</si>
  <si>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</si>
  <si>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</si>
  <si>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</si>
  <si>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</si>
  <si>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</si>
  <si>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</si>
  <si>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</si>
  <si>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</si>
  <si>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</si>
  <si>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</si>
  <si>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</si>
  <si>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</si>
  <si>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</si>
  <si>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</si>
  <si>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</si>
  <si>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</si>
  <si>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</si>
  <si>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</si>
  <si>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</si>
  <si>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</si>
  <si>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</si>
  <si>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</si>
  <si>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</si>
  <si>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</si>
  <si>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</si>
  <si>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</si>
  <si>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</si>
  <si>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</si>
  <si>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</si>
  <si>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</si>
  <si>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</si>
  <si>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</si>
  <si>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</si>
  <si>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</si>
  <si>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</si>
  <si>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</si>
  <si>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</si>
  <si>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</si>
  <si>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</si>
  <si>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</si>
  <si>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</si>
  <si>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</si>
  <si>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</si>
  <si>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</si>
  <si>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</si>
  <si>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</si>
  <si>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</si>
  <si>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</si>
  <si>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</si>
  <si>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</si>
  <si>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</si>
  <si>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</si>
  <si>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</si>
  <si>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</si>
  <si>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</si>
  <si>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</si>
  <si>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</si>
  <si>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</si>
  <si>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</si>
  <si>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</si>
  <si>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</si>
  <si>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</si>
  <si>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</si>
  <si>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</si>
  <si>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</si>
  <si>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</si>
  <si>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</si>
  <si>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</si>
  <si>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</si>
  <si>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</si>
  <si>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</si>
  <si>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</si>
  <si>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</si>
  <si>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</si>
  <si>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</si>
  <si>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</si>
  <si>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</si>
  <si>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</si>
  <si>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</si>
  <si>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</si>
  <si>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</si>
  <si>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</si>
  <si>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</si>
  <si>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</si>
  <si>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</si>
  <si>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</si>
  <si>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</si>
  <si>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</si>
  <si>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</si>
  <si>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</si>
  <si>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</si>
  <si>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</si>
  <si>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</si>
  <si>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</si>
  <si>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</si>
  <si>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</si>
  <si>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</si>
  <si>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</si>
  <si>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</si>
  <si>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</si>
  <si>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</si>
  <si>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</si>
  <si>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</si>
  <si>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</si>
  <si>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</si>
  <si>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</si>
  <si>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</si>
  <si>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</si>
  <si>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</si>
  <si>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</si>
  <si>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</si>
  <si>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</si>
  <si>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</si>
  <si>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</si>
  <si>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</si>
  <si>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</si>
  <si>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</si>
  <si>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</si>
  <si>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</si>
  <si>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</si>
  <si>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</si>
  <si>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</si>
  <si>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</si>
  <si>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</si>
  <si>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</si>
  <si>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</si>
  <si>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</si>
  <si>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</si>
  <si>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</si>
  <si>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</si>
  <si>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</si>
  <si>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</si>
  <si>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</si>
  <si>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</si>
  <si>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</si>
  <si>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</si>
  <si>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</si>
  <si>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</si>
  <si>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</si>
  <si>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</si>
  <si>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</si>
  <si>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</si>
  <si>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</si>
  <si>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</si>
  <si>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</si>
  <si>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</si>
  <si>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</si>
  <si>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</si>
  <si>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</si>
  <si>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</si>
  <si>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</si>
  <si>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</si>
  <si>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</si>
  <si>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</si>
  <si>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</si>
  <si>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</si>
  <si>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</si>
  <si>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</si>
  <si>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</si>
  <si>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</si>
  <si>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</si>
  <si>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</si>
  <si>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</si>
  <si>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</si>
  <si>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</si>
  <si>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</si>
  <si>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</si>
  <si>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</si>
  <si>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</si>
  <si>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</si>
  <si>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</si>
  <si>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</si>
  <si>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</si>
  <si>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</si>
  <si>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</si>
  <si>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</si>
  <si>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</si>
  <si>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</si>
  <si>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</si>
  <si>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</si>
  <si>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</si>
  <si>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</si>
  <si>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</si>
  <si>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</si>
  <si>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</si>
  <si>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</si>
  <si>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</si>
  <si>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</si>
  <si>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</si>
  <si>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</si>
  <si>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</si>
  <si>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</si>
  <si>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</si>
  <si>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</si>
  <si>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</si>
  <si>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</si>
  <si>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</si>
  <si>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</si>
  <si>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</si>
  <si>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</si>
  <si>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</si>
  <si>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</si>
  <si>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</si>
  <si>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</si>
  <si>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</si>
  <si>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</si>
  <si>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</si>
  <si>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</si>
  <si>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</si>
  <si>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</si>
  <si>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</si>
  <si>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</si>
  <si>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</si>
  <si>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</si>
  <si>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</si>
  <si>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</si>
  <si>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</si>
  <si>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</si>
  <si>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</si>
  <si>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</si>
  <si>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</si>
  <si>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</si>
  <si>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</si>
  <si>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</si>
  <si>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</si>
  <si>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</si>
  <si>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</si>
  <si>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</si>
  <si>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</si>
  <si>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</si>
  <si>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</si>
  <si>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</si>
  <si>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</si>
  <si>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</si>
  <si>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</si>
  <si>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</si>
  <si>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</si>
  <si>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</si>
  <si>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</si>
  <si>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</si>
  <si>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</si>
  <si>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</si>
  <si>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</si>
  <si>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</si>
  <si>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</si>
  <si>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</si>
  <si>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</si>
  <si>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</si>
  <si>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</si>
  <si>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</si>
  <si>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</si>
  <si>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</si>
  <si>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</si>
  <si>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</si>
  <si>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</si>
  <si>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</si>
  <si>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</si>
  <si>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</si>
  <si>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</si>
  <si>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</si>
  <si>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</si>
  <si>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</si>
  <si>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</si>
  <si>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</si>
  <si>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</si>
  <si>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</si>
  <si>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</si>
  <si>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</si>
  <si>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</si>
  <si>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</si>
  <si>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</si>
  <si>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</si>
  <si>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</si>
  <si>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</si>
  <si>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</si>
  <si>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</si>
  <si>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</si>
  <si>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</si>
  <si>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</si>
  <si>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</si>
  <si>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</si>
  <si>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</si>
  <si>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</si>
  <si>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</si>
  <si>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</si>
  <si>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</si>
  <si>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</si>
  <si>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</si>
  <si>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</si>
  <si>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</si>
  <si>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</si>
  <si>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</si>
  <si>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</si>
  <si>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</si>
  <si>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</si>
  <si>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</si>
  <si>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</si>
  <si>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</si>
  <si>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</si>
  <si>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</si>
  <si>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</si>
  <si>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</si>
  <si>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</si>
  <si>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</si>
  <si>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</si>
  <si>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</si>
  <si>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</si>
  <si>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</si>
  <si>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</si>
  <si>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</si>
  <si>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</si>
  <si>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</si>
  <si>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</si>
  <si>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</si>
  <si>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</si>
  <si>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</si>
  <si>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</si>
  <si>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</si>
  <si>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</si>
  <si>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</si>
  <si>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</si>
  <si>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</si>
  <si>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</si>
  <si>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</si>
  <si>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</si>
  <si>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</si>
  <si>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</si>
  <si>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</si>
  <si>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</si>
  <si>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</si>
  <si>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</si>
  <si>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</si>
  <si>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</si>
  <si>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</si>
  <si>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</si>
  <si>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</si>
  <si>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</si>
  <si>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</si>
  <si>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</si>
  <si>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</si>
  <si>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</si>
  <si>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</si>
  <si>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</si>
  <si>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</si>
  <si>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</si>
  <si>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</si>
  <si>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</si>
  <si>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</si>
  <si>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</si>
  <si>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</si>
  <si>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</si>
  <si>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</si>
  <si>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</si>
  <si>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</si>
  <si>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</si>
  <si>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</si>
  <si>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</si>
  <si>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</si>
  <si>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</si>
  <si>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</si>
  <si>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</si>
  <si>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</si>
  <si>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</si>
  <si>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</si>
  <si>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</si>
  <si>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</si>
  <si>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</si>
  <si>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</si>
  <si>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</si>
  <si>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</si>
  <si>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</si>
  <si>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</si>
  <si>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</si>
  <si>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</si>
  <si>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</si>
  <si>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</si>
  <si>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</si>
  <si>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</si>
  <si>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</si>
  <si>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</si>
  <si>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</si>
  <si>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</si>
  <si>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</si>
  <si>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</si>
  <si>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</si>
  <si>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</si>
  <si>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</si>
  <si>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</si>
  <si>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</si>
  <si>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</si>
  <si>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</si>
  <si>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</si>
  <si>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</si>
  <si>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</si>
  <si>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</si>
  <si>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</si>
  <si>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</si>
  <si>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</si>
  <si>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</si>
  <si>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</si>
  <si>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</si>
  <si>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</si>
  <si>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</si>
  <si>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</si>
  <si>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</si>
  <si>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</si>
  <si>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</si>
  <si>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</si>
  <si>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</si>
  <si>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</si>
  <si>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</si>
  <si>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</si>
  <si>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</si>
  <si>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</si>
  <si>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</si>
  <si>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</si>
  <si>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</si>
  <si>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</si>
  <si>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</si>
  <si>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</si>
  <si>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</si>
  <si>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</si>
  <si>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</si>
  <si>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</si>
  <si>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</si>
  <si>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</si>
  <si>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</si>
  <si>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</si>
  <si>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</si>
  <si>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</si>
  <si>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</si>
  <si>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</si>
  <si>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</si>
  <si>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</si>
  <si>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</si>
  <si>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</si>
  <si>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</si>
  <si>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</si>
  <si>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</si>
  <si>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</si>
  <si>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</si>
  <si>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</si>
  <si>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</si>
  <si>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</si>
  <si>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</si>
  <si>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</si>
  <si>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</si>
  <si>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</si>
  <si>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</si>
  <si>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</si>
  <si>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</si>
  <si>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</si>
  <si>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</si>
  <si>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</si>
  <si>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</si>
  <si>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</si>
  <si>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</si>
  <si>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</si>
  <si>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</si>
  <si>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</si>
  <si>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</si>
  <si>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</si>
  <si>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</si>
  <si>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</si>
  <si>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</si>
  <si>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</si>
  <si>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</si>
  <si>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</si>
  <si>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</si>
  <si>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</si>
  <si>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</si>
  <si>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</si>
  <si>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</si>
  <si>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</si>
  <si>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</si>
  <si>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</si>
  <si>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</si>
  <si>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</si>
  <si>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</si>
  <si>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</si>
  <si>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</si>
  <si>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</si>
  <si>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</si>
  <si>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</si>
  <si>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</si>
  <si>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</si>
  <si>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</si>
  <si>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</si>
  <si>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</si>
  <si>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</si>
  <si>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</si>
  <si>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</si>
  <si>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</si>
  <si>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</si>
  <si>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</si>
  <si>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</si>
  <si>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</si>
  <si>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</si>
  <si>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</si>
  <si>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</si>
  <si>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</si>
  <si>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</si>
  <si>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</si>
  <si>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</si>
  <si>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</si>
  <si>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</si>
  <si>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</si>
  <si>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</si>
  <si>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</si>
  <si>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</si>
  <si>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</si>
  <si>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</si>
  <si>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</si>
  <si>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</si>
  <si>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</si>
  <si>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</si>
  <si>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</si>
  <si>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</si>
  <si>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</si>
  <si>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</si>
  <si>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</si>
  <si>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</si>
  <si>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</si>
  <si>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</si>
  <si>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</si>
  <si>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</si>
  <si>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</si>
  <si>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</si>
  <si>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</si>
  <si>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</si>
  <si>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</si>
  <si>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</si>
  <si>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</si>
  <si>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</si>
  <si>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</si>
  <si>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</si>
  <si>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</si>
  <si>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</si>
  <si>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</si>
  <si>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</si>
  <si>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</si>
  <si>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</si>
  <si>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</si>
  <si>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</si>
  <si>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</si>
  <si>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</si>
  <si>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</si>
  <si>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</si>
  <si>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</si>
  <si>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</si>
  <si>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</si>
  <si>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</si>
  <si>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</si>
  <si>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</si>
  <si>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</si>
  <si>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</si>
  <si>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</si>
  <si>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</si>
  <si>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</si>
  <si>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</si>
  <si>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</si>
  <si>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</si>
  <si>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</si>
  <si>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</si>
  <si>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</si>
  <si>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</si>
  <si>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</si>
  <si>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</si>
  <si>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</si>
  <si>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</si>
  <si>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</si>
  <si>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</si>
  <si>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</si>
  <si>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</si>
  <si>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</si>
  <si>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</si>
  <si>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</si>
  <si>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</si>
  <si>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</si>
  <si>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</si>
  <si>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</si>
  <si>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</si>
  <si>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</si>
  <si>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</si>
  <si>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</si>
  <si>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</si>
  <si>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</si>
  <si>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</si>
  <si>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</si>
  <si>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</si>
  <si>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</si>
  <si>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</si>
  <si>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</si>
  <si>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</si>
  <si>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</si>
  <si>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</si>
  <si>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</si>
  <si>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</si>
  <si>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</si>
  <si>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</si>
  <si>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</si>
  <si>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</si>
  <si>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</si>
  <si>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</si>
  <si>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</si>
  <si>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</si>
  <si>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</si>
  <si>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</si>
  <si>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</si>
  <si>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</si>
  <si>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</si>
  <si>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</si>
  <si>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</si>
  <si>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</si>
  <si>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</si>
  <si>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</si>
  <si>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</si>
  <si>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</si>
  <si>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</si>
  <si>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</si>
  <si>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</si>
  <si>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</si>
  <si>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</si>
  <si>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</si>
  <si>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</si>
  <si>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</si>
  <si>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</si>
  <si>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</si>
  <si>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</si>
  <si>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</si>
  <si>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</si>
  <si>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</si>
  <si>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</si>
  <si>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</si>
  <si>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</si>
  <si>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</si>
  <si>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</si>
  <si>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</si>
  <si>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</si>
  <si>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</si>
  <si>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</si>
  <si>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</si>
  <si>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</si>
  <si>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</si>
  <si>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</si>
  <si>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</si>
  <si>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</si>
  <si>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</si>
  <si>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</si>
  <si>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</si>
  <si>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</si>
  <si>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</si>
  <si>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</si>
  <si>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</si>
  <si>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</si>
  <si>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</si>
  <si>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</si>
  <si>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</si>
  <si>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</si>
  <si>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</si>
  <si>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</si>
  <si>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</si>
  <si>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</si>
  <si>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</si>
  <si>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</si>
  <si>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</si>
  <si>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</si>
  <si>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</si>
  <si>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</si>
  <si>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</si>
  <si>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</si>
  <si>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</si>
  <si>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</si>
  <si>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</si>
  <si>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</si>
  <si>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</si>
  <si>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</si>
  <si>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</si>
  <si>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</si>
  <si>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</si>
  <si>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</si>
  <si>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</si>
  <si>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</si>
  <si>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</si>
  <si>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</si>
  <si>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</si>
  <si>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</si>
  <si>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</si>
  <si>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</si>
  <si>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</si>
  <si>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</si>
  <si>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</si>
  <si>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</si>
  <si>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</si>
  <si>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</si>
  <si>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</si>
  <si>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</si>
  <si>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</si>
  <si>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</si>
  <si>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</si>
  <si>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</si>
  <si>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</si>
  <si>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</si>
  <si>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</si>
  <si>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</si>
  <si>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</si>
  <si>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</si>
  <si>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</si>
  <si>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</si>
  <si>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</si>
  <si>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</si>
  <si>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</si>
  <si>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</si>
  <si>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</si>
  <si>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</si>
  <si>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</si>
  <si>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</si>
  <si>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</si>
  <si>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</si>
  <si>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</si>
  <si>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</si>
  <si>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</si>
  <si>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</si>
  <si>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</si>
  <si>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</si>
  <si>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</si>
  <si>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</si>
  <si>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</si>
  <si>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</si>
  <si>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</si>
  <si>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</si>
  <si>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</si>
  <si>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</si>
  <si>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</si>
  <si>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</si>
  <si>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</si>
  <si>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</si>
  <si>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</si>
  <si>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</si>
  <si>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</si>
  <si>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</si>
  <si>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</si>
  <si>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</si>
  <si>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</si>
  <si>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</si>
  <si>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</si>
  <si>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</si>
  <si>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</si>
  <si>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</si>
  <si>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</si>
  <si>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</si>
  <si>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</si>
  <si>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</si>
  <si>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</si>
  <si>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</si>
  <si>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</si>
  <si>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</si>
  <si>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</si>
  <si>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</si>
  <si>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</si>
  <si>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</si>
  <si>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</si>
  <si>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</si>
  <si>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</si>
  <si>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</si>
  <si>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</si>
  <si>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</si>
  <si>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</si>
  <si>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</si>
  <si>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</si>
  <si>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</si>
  <si>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</si>
  <si>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</si>
  <si>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</si>
  <si>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</si>
  <si>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</si>
  <si>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</si>
  <si>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</si>
  <si>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</si>
  <si>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</si>
  <si>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</si>
  <si>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</si>
  <si>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</si>
  <si>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</si>
  <si>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</si>
  <si>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</si>
  <si>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</si>
  <si>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</si>
  <si>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</si>
  <si>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</si>
  <si>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</si>
  <si>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</si>
  <si>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</si>
  <si>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</si>
  <si>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</si>
  <si>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</si>
  <si>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</si>
  <si>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</si>
  <si>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</si>
  <si>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</si>
  <si>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</si>
  <si>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</si>
  <si>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</si>
  <si>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</si>
  <si>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</si>
  <si>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</si>
  <si>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</si>
  <si>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</si>
  <si>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</si>
  <si>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</si>
  <si>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</si>
  <si>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</si>
  <si>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</si>
  <si>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</si>
  <si>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</si>
  <si>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</si>
  <si>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</si>
  <si>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</si>
  <si>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</si>
  <si>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</si>
  <si>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</si>
  <si>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</si>
  <si>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</si>
  <si>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</si>
  <si>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</si>
  <si>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</si>
  <si>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</si>
  <si>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</si>
  <si>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</si>
  <si>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</si>
  <si>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</si>
  <si>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</si>
  <si>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</si>
  <si>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</si>
  <si>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</si>
  <si>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</si>
  <si>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</si>
  <si>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</si>
  <si>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</si>
  <si>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</si>
  <si>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</si>
  <si>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</si>
  <si>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</si>
  <si>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</si>
  <si>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</si>
  <si>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</si>
  <si>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</si>
  <si>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</si>
  <si>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</si>
  <si>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</si>
  <si>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</si>
  <si>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</si>
  <si>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</si>
  <si>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</si>
  <si>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</si>
  <si>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</si>
  <si>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</si>
  <si>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</si>
  <si>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</si>
  <si>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</si>
  <si>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</si>
  <si>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</si>
  <si>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</si>
  <si>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</si>
  <si>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</si>
  <si>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</si>
  <si>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</si>
  <si>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</si>
  <si>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</si>
  <si>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</si>
  <si>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</si>
  <si>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</si>
  <si>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</si>
  <si>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</si>
  <si>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</si>
  <si>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</si>
  <si>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</si>
  <si>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</si>
  <si>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</si>
  <si>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</si>
  <si>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</si>
  <si>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</si>
  <si>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</si>
  <si>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</si>
  <si>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</si>
  <si>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</si>
  <si>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</si>
  <si>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</si>
  <si>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</si>
  <si>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</si>
  <si>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</si>
  <si>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</si>
  <si>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</si>
  <si>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</si>
  <si>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</si>
  <si>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</si>
  <si>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</si>
  <si>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</si>
  <si>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</si>
  <si>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</si>
  <si>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</si>
  <si>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</si>
  <si>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</si>
  <si>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</si>
  <si>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</si>
  <si>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</si>
  <si>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</si>
  <si>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</si>
  <si>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</si>
  <si>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</si>
  <si>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</si>
  <si>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</si>
  <si>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</si>
  <si>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</si>
  <si>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</si>
  <si>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</si>
  <si>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</si>
  <si>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</si>
  <si>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</si>
  <si>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</si>
  <si>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</si>
  <si>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</si>
  <si>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</si>
  <si>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</si>
  <si>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</si>
  <si>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</si>
  <si>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</si>
  <si>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</si>
  <si>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</si>
  <si>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</si>
  <si>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</si>
  <si>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</si>
  <si>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</si>
  <si>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</si>
  <si>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</si>
  <si>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</si>
  <si>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</si>
  <si>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</si>
  <si>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</si>
  <si>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</si>
  <si>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</si>
  <si>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</si>
  <si>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</si>
  <si>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</si>
  <si>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</si>
  <si>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</si>
  <si>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</si>
  <si>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</si>
  <si>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</si>
  <si>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</si>
  <si>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</si>
  <si>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</si>
  <si>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</si>
  <si>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</si>
  <si>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</si>
  <si>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</si>
  <si>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</si>
  <si>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</si>
  <si>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</si>
  <si>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</si>
  <si>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</si>
  <si>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</si>
  <si>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</si>
  <si>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</si>
  <si>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</si>
  <si>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</si>
  <si>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</si>
  <si>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</si>
  <si>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</si>
  <si>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</si>
  <si>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</si>
  <si>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</si>
  <si>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</si>
  <si>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</si>
  <si>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</si>
  <si>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</si>
  <si>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</si>
  <si>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</si>
  <si>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</si>
  <si>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</si>
  <si>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</si>
  <si>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</si>
  <si>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</si>
  <si>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</si>
  <si>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</si>
  <si>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</si>
  <si>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</si>
  <si>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</si>
  <si>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</si>
  <si>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</si>
  <si>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</si>
  <si>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</si>
  <si>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</si>
  <si>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</si>
  <si>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</si>
  <si>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</si>
  <si>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</si>
  <si>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</si>
  <si>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</si>
  <si>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</si>
  <si>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</si>
  <si>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</si>
  <si>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</si>
  <si>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</si>
  <si>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</si>
  <si>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</si>
  <si>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</si>
  <si>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</si>
  <si>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</si>
  <si>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</si>
  <si>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</si>
  <si>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</si>
  <si>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</si>
  <si>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</si>
  <si>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</si>
  <si>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</si>
  <si>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</si>
  <si>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</si>
  <si>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</si>
  <si>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</si>
  <si>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</si>
  <si>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</si>
  <si>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</si>
  <si>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</si>
  <si>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</si>
  <si>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</si>
  <si>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</si>
  <si>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</si>
  <si>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</si>
  <si>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</si>
  <si>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</si>
  <si>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</si>
  <si>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</si>
  <si>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</si>
  <si>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</si>
  <si>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</si>
  <si>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</si>
  <si>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</si>
  <si>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</si>
  <si>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</si>
  <si>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</si>
  <si>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</si>
  <si>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</si>
  <si>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</si>
  <si>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</si>
  <si>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</si>
  <si>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</si>
  <si>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</si>
  <si>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</si>
  <si>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</si>
  <si>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</si>
  <si>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</si>
  <si>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</si>
  <si>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</si>
  <si>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</si>
  <si>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</si>
  <si>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</si>
  <si>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</si>
  <si>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</si>
  <si>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</si>
  <si>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</si>
  <si>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</si>
  <si>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</si>
  <si>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</si>
  <si>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</si>
  <si>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</si>
  <si>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</si>
  <si>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</si>
  <si>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</si>
  <si>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</si>
  <si>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</si>
  <si>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</si>
  <si>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</si>
  <si>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</si>
  <si>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</si>
  <si>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</si>
  <si>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</si>
  <si>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</si>
  <si>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</si>
  <si>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</si>
  <si>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</si>
  <si>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</si>
  <si>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</si>
  <si>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</si>
  <si>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</si>
  <si>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</si>
  <si>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</si>
  <si>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</si>
  <si>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</si>
  <si>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</si>
  <si>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</si>
  <si>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</si>
  <si>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</si>
  <si>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</si>
  <si>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</si>
  <si>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</si>
  <si>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</si>
  <si>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</si>
  <si>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</si>
  <si>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</si>
  <si>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</si>
  <si>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</si>
  <si>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</si>
  <si>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</si>
  <si>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</si>
  <si>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</si>
  <si>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</si>
  <si>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</si>
  <si>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</si>
  <si>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</si>
  <si>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</si>
  <si>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</si>
  <si>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</si>
  <si>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</si>
  <si>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</si>
  <si>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</si>
  <si>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</si>
  <si>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</si>
  <si>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</si>
  <si>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</si>
  <si>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</si>
  <si>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</si>
  <si>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</si>
  <si>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</si>
  <si>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</si>
  <si>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</si>
  <si>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</si>
  <si>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</si>
  <si>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</si>
  <si>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</si>
  <si>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</si>
  <si>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</si>
  <si>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</si>
  <si>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</si>
  <si>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</si>
  <si>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</si>
  <si>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</si>
  <si>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</si>
  <si>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</si>
  <si>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</si>
  <si>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</si>
  <si>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</si>
  <si>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</si>
  <si>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</si>
  <si>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</si>
  <si>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</si>
  <si>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</si>
  <si>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</si>
  <si>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</si>
  <si>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</si>
  <si>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</si>
  <si>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</si>
  <si>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</si>
  <si>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</si>
  <si>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</si>
  <si>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</si>
  <si>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</si>
  <si>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</si>
  <si>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</si>
  <si>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</si>
  <si>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</si>
  <si>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</si>
  <si>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</si>
  <si>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</si>
  <si>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</si>
  <si>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</si>
  <si>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</si>
  <si>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</si>
  <si>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</si>
  <si>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</si>
  <si>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</si>
  <si>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</si>
  <si>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</si>
  <si>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</si>
  <si>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</si>
  <si>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</si>
  <si>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</si>
  <si>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</si>
  <si>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</si>
  <si>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</si>
  <si>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</si>
  <si>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</si>
  <si>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</si>
  <si>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</si>
  <si>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</si>
  <si>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</si>
  <si>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</si>
  <si>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</si>
  <si>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</si>
  <si>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</si>
  <si>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</si>
  <si>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</si>
  <si>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</si>
  <si>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</si>
  <si>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</si>
  <si>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</si>
  <si>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</si>
  <si>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</si>
  <si>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</si>
  <si>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</si>
  <si>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</si>
  <si>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</si>
  <si>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</si>
  <si>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</si>
  <si>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</si>
  <si>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</si>
  <si>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</si>
  <si>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</si>
  <si>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</si>
  <si>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</si>
  <si>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</si>
  <si>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</si>
  <si>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</si>
  <si>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</si>
  <si>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</si>
  <si>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</si>
  <si>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</si>
  <si>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</si>
  <si>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</si>
  <si>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</si>
  <si>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</si>
  <si>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</si>
  <si>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</si>
  <si>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</si>
  <si>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</si>
  <si>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</si>
  <si>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</si>
  <si>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</si>
  <si>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</si>
  <si>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</si>
  <si>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</si>
  <si>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</si>
  <si>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</si>
  <si>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</si>
  <si>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</si>
  <si>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</si>
  <si>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</si>
  <si>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</si>
  <si>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</si>
  <si>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</si>
  <si>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</si>
  <si>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</si>
  <si>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</si>
  <si>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</si>
  <si>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</si>
  <si>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</si>
  <si>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</si>
  <si>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</si>
  <si>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</si>
  <si>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</si>
  <si>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</si>
  <si>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</si>
  <si>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</si>
  <si>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</si>
  <si>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</si>
  <si>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</si>
  <si>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</si>
  <si>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</si>
  <si>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</si>
  <si>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</si>
  <si>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</si>
  <si>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</si>
  <si>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</si>
  <si>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</si>
  <si>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</si>
  <si>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</si>
  <si>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</si>
  <si>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</si>
  <si>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</si>
  <si>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</si>
  <si>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</si>
  <si>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</si>
  <si>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</si>
  <si>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</si>
  <si>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</si>
  <si>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</si>
  <si>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</si>
  <si>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</si>
  <si>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</si>
  <si>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</si>
  <si>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</si>
  <si>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</si>
  <si>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</si>
  <si>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</si>
  <si>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</si>
  <si>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</si>
  <si>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</si>
  <si>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</si>
  <si>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</si>
  <si>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</si>
  <si>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</si>
  <si>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</si>
  <si>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</si>
  <si>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</si>
  <si>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</si>
  <si>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</si>
  <si>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</si>
  <si>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</si>
  <si>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</si>
  <si>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</si>
  <si>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</si>
  <si>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</si>
  <si>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</si>
  <si>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</si>
  <si>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</si>
  <si>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</si>
  <si>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</si>
  <si>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</si>
  <si>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</si>
  <si>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</si>
  <si>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</si>
  <si>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</si>
  <si>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</si>
  <si>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</si>
  <si>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</si>
  <si>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</si>
  <si>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</si>
  <si>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</si>
  <si>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</si>
  <si>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</si>
  <si>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</si>
  <si>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</si>
  <si>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</si>
  <si>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</si>
  <si>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</si>
  <si>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</si>
  <si>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</si>
  <si>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</si>
  <si>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</si>
  <si>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</si>
  <si>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</si>
  <si>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</si>
  <si>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</si>
  <si>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</si>
  <si>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</si>
  <si>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</si>
  <si>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</si>
  <si>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</si>
  <si>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</si>
  <si>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</si>
  <si>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</si>
  <si>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</si>
  <si>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</si>
  <si>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</si>
  <si>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</si>
  <si>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</si>
  <si>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</si>
  <si>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</si>
  <si>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</si>
  <si>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</si>
  <si>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</si>
  <si>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</si>
  <si>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</si>
  <si>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</si>
  <si>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</si>
  <si>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</si>
  <si>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</si>
  <si>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</si>
  <si>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</si>
  <si>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</si>
  <si>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</si>
  <si>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</si>
  <si>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</si>
  <si>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</si>
  <si>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</si>
  <si>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</si>
  <si>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</si>
  <si>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</si>
  <si>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</si>
  <si>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</si>
  <si>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</si>
  <si>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</si>
  <si>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</si>
  <si>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</si>
  <si>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</si>
  <si>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</si>
  <si>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</si>
  <si>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</si>
  <si>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</si>
  <si>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</si>
  <si>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</si>
  <si>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</si>
  <si>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</si>
  <si>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</si>
  <si>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</si>
  <si>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</si>
  <si>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</si>
  <si>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</si>
  <si>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</si>
  <si>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</si>
  <si>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</si>
  <si>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</si>
  <si>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</si>
  <si>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</si>
  <si>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</si>
  <si>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</si>
  <si>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</si>
  <si>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</si>
  <si>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</si>
  <si>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</si>
  <si>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</si>
  <si>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</si>
  <si>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</si>
  <si>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</si>
  <si>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</si>
  <si>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</si>
  <si>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</si>
  <si>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</si>
  <si>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</si>
  <si>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</si>
  <si>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</si>
  <si>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</si>
  <si>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</si>
  <si>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</si>
  <si>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</si>
  <si>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</si>
  <si>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</si>
  <si>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</si>
  <si>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</si>
  <si>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</si>
  <si>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</si>
  <si>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</si>
  <si>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</si>
  <si>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</si>
  <si>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</si>
  <si>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</si>
  <si>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</si>
  <si>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</si>
  <si>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</si>
  <si>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</si>
  <si>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</si>
  <si>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</si>
  <si>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</si>
  <si>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</si>
  <si>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</si>
  <si>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</si>
  <si>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</si>
  <si>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</si>
  <si>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</si>
  <si>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</si>
  <si>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</si>
  <si>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</si>
  <si>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</si>
  <si>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</si>
  <si>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</si>
  <si>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</si>
  <si>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</si>
  <si>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</si>
  <si>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</si>
  <si>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</si>
  <si>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</si>
  <si>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</si>
  <si>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</si>
  <si>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</si>
  <si>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</si>
  <si>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</si>
  <si>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</si>
  <si>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</si>
  <si>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</si>
  <si>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</si>
  <si>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</si>
  <si>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</si>
  <si>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</si>
  <si>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</si>
  <si>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</si>
  <si>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</si>
  <si>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</si>
  <si>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</si>
  <si>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</si>
  <si>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</si>
  <si>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</si>
  <si>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</si>
  <si>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</si>
  <si>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</si>
  <si>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</si>
  <si>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</si>
  <si>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</si>
  <si>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</si>
  <si>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</si>
  <si>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</si>
  <si>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</si>
  <si>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</si>
  <si>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</si>
  <si>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</si>
  <si>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</si>
  <si>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</si>
  <si>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</si>
  <si>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</si>
  <si>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</si>
  <si>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</si>
  <si>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</si>
  <si>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</si>
  <si>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</si>
  <si>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</si>
  <si>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</si>
  <si>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</si>
  <si>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</si>
  <si>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</si>
  <si>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</si>
  <si>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</si>
  <si>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</si>
  <si>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</si>
  <si>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</si>
  <si>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</si>
  <si>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</si>
  <si>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</si>
  <si>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</si>
  <si>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</si>
  <si>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</si>
  <si>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</si>
  <si>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</si>
  <si>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</si>
  <si>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</si>
  <si>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</si>
  <si>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</si>
  <si>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</si>
  <si>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</si>
  <si>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</si>
  <si>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</si>
  <si>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</si>
  <si>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</si>
  <si>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</si>
  <si>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</si>
  <si>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</si>
  <si>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</si>
  <si>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</si>
  <si>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</si>
  <si>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</si>
  <si>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</si>
  <si>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</si>
  <si>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</si>
  <si>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</si>
  <si>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</si>
  <si>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</si>
  <si>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</si>
  <si>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</si>
  <si>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</si>
  <si>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</si>
  <si>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</si>
  <si>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</si>
  <si>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</si>
  <si>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</si>
  <si>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</si>
  <si>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</si>
  <si>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</si>
  <si>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</si>
  <si>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</si>
  <si>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</si>
  <si>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</si>
  <si>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</si>
  <si>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</si>
  <si>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</si>
  <si>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</si>
  <si>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</si>
  <si>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</si>
  <si>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</si>
  <si>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</si>
  <si>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</si>
  <si>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</si>
  <si>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</si>
  <si>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</si>
  <si>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</si>
  <si>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</si>
  <si>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</si>
  <si>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</si>
  <si>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</si>
  <si>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</si>
  <si>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</si>
  <si>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</si>
  <si>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</si>
  <si>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</si>
  <si>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</si>
  <si>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</si>
  <si>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</si>
  <si>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</si>
  <si>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</si>
  <si>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</si>
  <si>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</si>
  <si>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</si>
  <si>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</si>
  <si>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</si>
  <si>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</si>
  <si>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</si>
  <si>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</si>
  <si>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</si>
  <si>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</si>
  <si>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</si>
  <si>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</si>
  <si>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</si>
  <si>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</si>
  <si>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</si>
  <si>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</si>
  <si>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</si>
  <si>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</si>
  <si>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</si>
  <si>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</si>
  <si>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</si>
  <si>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</si>
  <si>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</si>
  <si>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</si>
  <si>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</si>
  <si>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</si>
  <si>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</si>
  <si>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</si>
  <si>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</si>
  <si>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</si>
  <si>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</si>
  <si>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</si>
  <si>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</si>
  <si>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</si>
  <si>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</si>
  <si>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</si>
  <si>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</si>
  <si>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</si>
  <si>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</si>
  <si>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</si>
  <si>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</si>
  <si>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</si>
  <si>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</si>
  <si>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</si>
  <si>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</si>
  <si>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</si>
  <si>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</si>
  <si>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</si>
  <si>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</si>
  <si>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</si>
  <si>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</si>
  <si>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</si>
  <si>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</si>
  <si>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</si>
  <si>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</si>
  <si>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</si>
  <si>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</si>
  <si>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</si>
  <si>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</si>
  <si>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</si>
  <si>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</si>
  <si>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</si>
  <si>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</si>
  <si>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</si>
  <si>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</si>
  <si>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</si>
  <si>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</si>
  <si>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</si>
  <si>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</si>
  <si>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</si>
  <si>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</si>
  <si>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</si>
  <si>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</si>
  <si>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</si>
  <si>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</si>
  <si>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</si>
  <si>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</si>
  <si>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</si>
  <si>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</si>
  <si>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</si>
  <si>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</si>
  <si>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</si>
  <si>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</si>
  <si>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</si>
  <si>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</si>
  <si>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</si>
  <si>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</si>
  <si>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</si>
  <si>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</si>
  <si>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</si>
  <si>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</si>
  <si>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</si>
  <si>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</si>
  <si>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</si>
  <si>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</si>
  <si>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</si>
  <si>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</si>
  <si>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</si>
  <si>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</si>
  <si>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</si>
  <si>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</si>
  <si>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</si>
  <si>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</si>
  <si>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</si>
  <si>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</si>
  <si>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</si>
  <si>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</si>
  <si>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</si>
  <si>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</si>
  <si>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</si>
  <si>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</si>
  <si>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</si>
  <si>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</si>
  <si>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</si>
  <si>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</si>
  <si>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</si>
  <si>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</si>
  <si>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</si>
  <si>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</si>
  <si>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</si>
  <si>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</si>
  <si>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</si>
  <si>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</si>
  <si>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</si>
  <si>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</si>
  <si>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</si>
  <si>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</si>
  <si>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</si>
  <si>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</si>
  <si>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</si>
  <si>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</si>
  <si>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</si>
  <si>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</si>
  <si>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</si>
  <si>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</si>
  <si>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</si>
  <si>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</si>
  <si>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</si>
  <si>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</si>
  <si>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</si>
  <si>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</si>
  <si>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</si>
  <si>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</si>
  <si>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</si>
  <si>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</si>
  <si>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</si>
  <si>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</si>
  <si>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</si>
  <si>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</si>
  <si>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</si>
  <si>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</si>
  <si>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</si>
  <si>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</si>
  <si>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</si>
  <si>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</si>
  <si>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</si>
  <si>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</si>
  <si>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</si>
  <si>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</si>
  <si>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</si>
  <si>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</si>
  <si>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</si>
  <si>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</si>
  <si>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</si>
  <si>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</si>
  <si>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</si>
  <si>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</si>
  <si>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</si>
  <si>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</si>
  <si>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</si>
  <si>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</si>
  <si>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</si>
  <si>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</si>
  <si>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</si>
  <si>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</si>
  <si>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</si>
  <si>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</si>
  <si>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</si>
  <si>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</si>
  <si>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</si>
  <si>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</si>
  <si>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</si>
  <si>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</si>
  <si>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</si>
  <si>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</si>
  <si>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</si>
  <si>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</si>
  <si>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</si>
  <si>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</si>
  <si>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</si>
  <si>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</si>
  <si>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</si>
  <si>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</si>
  <si>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</si>
  <si>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</si>
  <si>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</si>
  <si>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</si>
  <si>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</si>
  <si>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</si>
  <si>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</si>
  <si>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</si>
  <si>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</si>
  <si>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</si>
  <si>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</si>
  <si>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</si>
  <si>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</si>
  <si>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</si>
  <si>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</si>
  <si>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</si>
  <si>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</si>
  <si>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</si>
  <si>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</si>
  <si>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</si>
  <si>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</si>
  <si>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</si>
  <si>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</si>
  <si>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</si>
  <si>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</si>
  <si>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</si>
  <si>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</si>
  <si>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</si>
  <si>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</si>
  <si>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</si>
  <si>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</si>
  <si>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</si>
  <si>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</si>
  <si>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</si>
  <si>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</si>
  <si>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</si>
  <si>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</si>
  <si>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</si>
  <si>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</si>
  <si>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</si>
  <si>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</si>
  <si>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</si>
  <si>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</si>
  <si>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</si>
  <si>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</si>
  <si>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</si>
  <si>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</si>
  <si>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</si>
  <si>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</si>
  <si>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</si>
  <si>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</si>
  <si>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</si>
  <si>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</si>
  <si>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</si>
  <si>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</si>
  <si>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</si>
  <si>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</si>
  <si>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</si>
  <si>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</si>
  <si>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</si>
  <si>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</si>
  <si>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</si>
  <si>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</si>
  <si>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</si>
  <si>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</si>
  <si>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</si>
  <si>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</si>
  <si>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</si>
  <si>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</si>
  <si>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</si>
  <si>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</si>
  <si>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</si>
  <si>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</si>
  <si>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</si>
  <si>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</si>
  <si>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</si>
  <si>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</si>
  <si>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</si>
  <si>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</si>
  <si>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</si>
  <si>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</si>
  <si>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</si>
  <si>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</si>
  <si>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</si>
  <si>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</si>
  <si>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</si>
  <si>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</si>
  <si>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</si>
  <si>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</si>
  <si>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</si>
  <si>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</si>
  <si>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</si>
  <si>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</si>
  <si>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</si>
  <si>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</si>
  <si>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</si>
  <si>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</si>
  <si>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</si>
  <si>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</si>
  <si>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</si>
  <si>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</si>
  <si>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</si>
  <si>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</si>
  <si>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</si>
  <si>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</si>
  <si>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</si>
  <si>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</si>
  <si>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</si>
  <si>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</si>
  <si>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</si>
  <si>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</si>
  <si>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</si>
  <si>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</si>
  <si>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</si>
  <si>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</si>
  <si>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</si>
  <si>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</si>
  <si>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</si>
  <si>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</si>
  <si>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</si>
  <si>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</si>
  <si>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</si>
  <si>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</si>
  <si>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</si>
  <si>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</si>
  <si>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</si>
  <si>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</si>
  <si>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</si>
  <si>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</si>
  <si>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</si>
  <si>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</si>
  <si>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</si>
  <si>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</si>
  <si>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</si>
  <si>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</si>
  <si>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</si>
  <si>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</si>
  <si>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</si>
  <si>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</si>
  <si>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</si>
  <si>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</si>
  <si>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</si>
  <si>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</si>
  <si>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</si>
  <si>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</si>
  <si>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</si>
  <si>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</si>
  <si>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</si>
  <si>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</si>
  <si>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</si>
  <si>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</si>
  <si>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</si>
  <si>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</si>
  <si>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</si>
  <si>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</si>
  <si>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</si>
  <si>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</si>
  <si>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</si>
  <si>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</si>
  <si>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</si>
  <si>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</si>
  <si>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</si>
  <si>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</si>
  <si>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</si>
  <si>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</si>
  <si>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</si>
  <si>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</si>
  <si>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</si>
  <si>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</si>
  <si>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</si>
  <si>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</si>
  <si>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</si>
  <si>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</si>
  <si>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</si>
  <si>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</si>
  <si>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</si>
  <si>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</si>
  <si>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</si>
  <si>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</si>
  <si>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</si>
  <si>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</si>
  <si>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</si>
  <si>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</si>
  <si>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</si>
  <si>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</si>
  <si>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</si>
  <si>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</si>
  <si>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</si>
  <si>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</si>
  <si>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</si>
  <si>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</si>
  <si>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</si>
  <si>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</si>
  <si>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</si>
  <si>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</si>
  <si>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</si>
  <si>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</si>
  <si>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</si>
  <si>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</si>
  <si>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</si>
  <si>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</si>
  <si>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</si>
  <si>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</si>
  <si>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</si>
  <si>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</si>
  <si>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</si>
  <si>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</si>
  <si>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</si>
  <si>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</si>
  <si>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</si>
  <si>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</si>
  <si>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</si>
  <si>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</si>
  <si>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</si>
  <si>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</si>
  <si>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</si>
  <si>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</si>
  <si>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</si>
  <si>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</si>
  <si>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</si>
  <si>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</si>
  <si>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</si>
  <si>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</si>
  <si>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</si>
  <si>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</si>
  <si>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</si>
  <si>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</si>
  <si>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</si>
  <si>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</si>
  <si>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</si>
  <si>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</si>
  <si>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</si>
  <si>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</si>
  <si>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</si>
  <si>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</si>
  <si>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</si>
  <si>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</si>
  <si>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</si>
  <si>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</si>
  <si>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</si>
  <si>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</si>
  <si>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</si>
  <si>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</si>
  <si>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</si>
  <si>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</si>
  <si>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</si>
  <si>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</si>
  <si>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</si>
  <si>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</si>
  <si>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</si>
  <si>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</si>
  <si>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</si>
  <si>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</si>
  <si>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</si>
  <si>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</si>
  <si>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</si>
  <si>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</si>
  <si>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</si>
  <si>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</si>
  <si>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</si>
  <si>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</si>
  <si>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</si>
  <si>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</si>
  <si>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</si>
  <si>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</si>
  <si>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</si>
  <si>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</si>
  <si>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</si>
  <si>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</si>
  <si>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</si>
  <si>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</si>
  <si>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</si>
  <si>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</si>
  <si>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</si>
  <si>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</si>
  <si>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</si>
  <si>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</si>
  <si>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</si>
  <si>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</si>
  <si>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</si>
  <si>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</si>
  <si>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</si>
  <si>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</si>
  <si>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</si>
  <si>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</si>
  <si>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</si>
  <si>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</si>
  <si>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</si>
  <si>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</si>
  <si>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</si>
  <si>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</si>
  <si>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</si>
  <si>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</si>
  <si>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</si>
  <si>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</si>
  <si>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</si>
  <si>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</si>
  <si>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</si>
  <si>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</si>
  <si>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</si>
  <si>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</si>
  <si>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</si>
  <si>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</si>
  <si>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</si>
  <si>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</si>
  <si>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</si>
  <si>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</si>
  <si>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</si>
  <si>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</si>
  <si>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</si>
  <si>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</si>
  <si>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</si>
  <si>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</si>
  <si>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</si>
  <si>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</si>
  <si>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</si>
  <si>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</si>
  <si>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</si>
  <si>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</si>
  <si>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</si>
  <si>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</si>
  <si>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</si>
  <si>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</si>
  <si>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</si>
  <si>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</si>
  <si>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</si>
  <si>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</si>
  <si>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</si>
  <si>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</si>
  <si>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</si>
  <si>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</si>
  <si>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</si>
  <si>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</si>
  <si>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</si>
  <si>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</si>
  <si>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</si>
  <si>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</si>
  <si>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</si>
  <si>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</si>
  <si>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</si>
  <si>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</si>
  <si>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</si>
  <si>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</si>
  <si>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</si>
  <si>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</si>
  <si>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</si>
  <si>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</si>
  <si>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</si>
  <si>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</si>
  <si>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</si>
  <si>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</si>
  <si>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</si>
  <si>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</si>
  <si>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</si>
  <si>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</si>
  <si>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</si>
  <si>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</si>
  <si>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</si>
  <si>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</si>
  <si>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</si>
  <si>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</si>
  <si>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</si>
  <si>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</si>
  <si>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</si>
  <si>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</si>
  <si>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</si>
  <si>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</si>
  <si>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</si>
  <si>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</si>
  <si>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</si>
  <si>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</si>
  <si>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</si>
  <si>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</si>
  <si>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</si>
  <si>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</si>
  <si>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</si>
  <si>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</si>
  <si>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</si>
  <si>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</si>
  <si>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</si>
  <si>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</si>
  <si>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</si>
  <si>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</si>
  <si>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</si>
  <si>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</si>
  <si>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</si>
  <si>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</si>
  <si>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</si>
  <si>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</si>
  <si>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</si>
  <si>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</si>
  <si>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</si>
  <si>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</si>
  <si>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</si>
  <si>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</si>
  <si>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</si>
  <si>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</si>
  <si>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</si>
  <si>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</si>
  <si>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</si>
  <si>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</si>
  <si>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</si>
  <si>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</si>
  <si>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</si>
  <si>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</si>
  <si>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</si>
  <si>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</si>
  <si>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</si>
  <si>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</si>
  <si>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</si>
  <si>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</si>
  <si>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</si>
  <si>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</si>
  <si>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</si>
  <si>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</si>
  <si>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</si>
  <si>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</si>
  <si>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</si>
  <si>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</si>
  <si>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</si>
  <si>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</si>
  <si>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</si>
  <si>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</si>
  <si>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</si>
  <si>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</si>
  <si>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</si>
  <si>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</si>
  <si>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</si>
  <si>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</si>
  <si>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</si>
  <si>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</si>
  <si>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</si>
  <si>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</si>
  <si>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</si>
  <si>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</si>
  <si>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</si>
  <si>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</si>
  <si>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</si>
  <si>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</si>
  <si>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</si>
  <si>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</si>
  <si>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</si>
  <si>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</si>
  <si>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</si>
  <si>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</si>
  <si>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</si>
  <si>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</si>
  <si>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</si>
  <si>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</si>
  <si>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</si>
  <si>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</si>
  <si>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</si>
  <si>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</si>
  <si>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</si>
  <si>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</si>
  <si>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</si>
  <si>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</si>
  <si>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</si>
  <si>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</si>
  <si>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</si>
  <si>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</si>
  <si>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</si>
  <si>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</si>
  <si>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</si>
  <si>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</si>
  <si>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</si>
  <si>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</si>
  <si>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</si>
  <si>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</si>
  <si>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</si>
  <si>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</si>
  <si>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</si>
  <si>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</si>
  <si>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</si>
  <si>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</si>
  <si>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</si>
  <si>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</si>
  <si>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</si>
  <si>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</si>
  <si>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</si>
  <si>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</si>
  <si>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</si>
  <si>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</si>
  <si>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</si>
  <si>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</si>
  <si>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</si>
  <si>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</si>
  <si>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</si>
  <si>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</si>
  <si>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</si>
  <si>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</si>
  <si>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</si>
  <si>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</si>
  <si>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</si>
  <si>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</si>
  <si>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</si>
  <si>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</si>
  <si>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</si>
  <si>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</si>
  <si>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</si>
  <si>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</si>
  <si>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</si>
  <si>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</si>
  <si>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</si>
  <si>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</si>
  <si>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</si>
  <si>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</si>
  <si>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</si>
  <si>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</si>
  <si>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</si>
  <si>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</si>
  <si>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</si>
  <si>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</si>
  <si>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</si>
  <si>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</si>
  <si>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</si>
  <si>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</si>
  <si>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</si>
  <si>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</si>
  <si>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</si>
  <si>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</si>
  <si>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</si>
  <si>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</si>
  <si>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</si>
  <si>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</si>
  <si>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</si>
  <si>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</si>
  <si>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</si>
  <si>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</si>
  <si>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</si>
  <si>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</si>
  <si>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</si>
  <si>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</si>
  <si>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</si>
  <si>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</si>
  <si>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</si>
  <si>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</si>
  <si>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</si>
  <si>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</si>
  <si>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</si>
  <si>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</si>
  <si>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</si>
  <si>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</si>
  <si>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</si>
  <si>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</si>
  <si>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</si>
  <si>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</si>
  <si>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</si>
  <si>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</si>
  <si>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</si>
  <si>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</si>
  <si>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</si>
  <si>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</si>
  <si>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</si>
  <si>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</si>
  <si>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</si>
  <si>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</si>
  <si>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</si>
  <si>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</si>
  <si>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</si>
  <si>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</si>
  <si>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</si>
  <si>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</si>
  <si>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</si>
  <si>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</si>
  <si>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</si>
  <si>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</si>
  <si>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</si>
  <si>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</si>
  <si>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</si>
  <si>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</si>
  <si>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</si>
  <si>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</si>
  <si>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</si>
  <si>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</si>
  <si>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</si>
  <si>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</si>
  <si>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</si>
  <si>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</si>
  <si>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</si>
  <si>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</si>
  <si>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</si>
  <si>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</si>
  <si>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</si>
  <si>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</si>
  <si>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</si>
  <si>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</si>
  <si>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</si>
  <si>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</si>
  <si>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</si>
  <si>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</si>
  <si>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</si>
  <si>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</si>
  <si>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</si>
  <si>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</si>
  <si>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</si>
  <si>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</si>
  <si>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</si>
  <si>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</si>
  <si>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</si>
  <si>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</si>
  <si>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</si>
  <si>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</si>
  <si>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</si>
  <si>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</si>
  <si>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</si>
  <si>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</si>
  <si>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</si>
  <si>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</si>
  <si>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</si>
  <si>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</si>
  <si>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</si>
  <si>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</si>
  <si>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</si>
  <si>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</si>
  <si>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</si>
  <si>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</si>
  <si>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</si>
  <si>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</si>
  <si>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</si>
  <si>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</si>
  <si>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</si>
  <si>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</si>
  <si>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</si>
  <si>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</si>
  <si>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</si>
  <si>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</si>
  <si>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</si>
  <si>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</si>
  <si>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</si>
  <si>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</si>
  <si>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</si>
  <si>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</si>
  <si>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</si>
  <si>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</si>
  <si>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</si>
  <si>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</si>
  <si>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</si>
  <si>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</si>
  <si>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</si>
  <si>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</si>
  <si>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</si>
  <si>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</si>
  <si>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</si>
  <si>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</si>
  <si>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</si>
  <si>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</si>
  <si>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</si>
  <si>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</si>
  <si>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</si>
  <si>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</si>
  <si>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</si>
  <si>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</si>
  <si>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</si>
  <si>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</si>
  <si>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</si>
  <si>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</si>
  <si>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</si>
  <si>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</si>
  <si>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</si>
  <si>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</si>
  <si>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</si>
  <si>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</si>
  <si>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</si>
  <si>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</si>
  <si>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</si>
  <si>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</si>
  <si>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</si>
  <si>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</si>
  <si>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</si>
  <si>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</si>
  <si>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</si>
  <si>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</si>
  <si>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</si>
  <si>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</si>
  <si>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</si>
  <si>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</si>
  <si>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</si>
  <si>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</si>
  <si>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</si>
  <si>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</si>
  <si>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</si>
  <si>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</si>
  <si>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</si>
  <si>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</si>
  <si>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</si>
  <si>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</si>
  <si>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</si>
  <si>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</si>
  <si>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</si>
  <si>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</si>
  <si>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</si>
  <si>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</si>
  <si>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</si>
  <si>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</si>
  <si>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</si>
  <si>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</si>
  <si>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</si>
  <si>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</si>
  <si>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</si>
  <si>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</si>
  <si>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</si>
  <si>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</si>
  <si>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</si>
  <si>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</si>
  <si>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</si>
  <si>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</si>
  <si>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</si>
  <si>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</si>
  <si>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</si>
  <si>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</si>
  <si>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</si>
  <si>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</si>
  <si>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</si>
  <si>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</si>
  <si>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</si>
  <si>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</si>
  <si>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</si>
  <si>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</si>
  <si>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</si>
  <si>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</si>
  <si>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</si>
  <si>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</si>
  <si>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</si>
  <si>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</si>
  <si>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</si>
  <si>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</si>
  <si>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</si>
  <si>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</si>
  <si>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</si>
  <si>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</si>
  <si>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</si>
  <si>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</si>
  <si>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</si>
  <si>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</si>
  <si>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</si>
  <si>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</si>
  <si>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</si>
  <si>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</si>
  <si>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</si>
  <si>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</si>
  <si>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</si>
  <si>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</si>
  <si>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</si>
  <si>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</si>
  <si>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</si>
  <si>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</si>
  <si>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</si>
  <si>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</si>
  <si>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</si>
  <si>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</si>
  <si>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</si>
  <si>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</si>
  <si>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</si>
  <si>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</si>
  <si>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</si>
  <si>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</si>
  <si>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</si>
  <si>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</si>
  <si>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</si>
  <si>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</si>
  <si>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</si>
  <si>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</si>
  <si>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</si>
  <si>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</si>
  <si>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</si>
  <si>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</si>
  <si>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</si>
  <si>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</si>
  <si>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</si>
  <si>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</si>
  <si>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</si>
  <si>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</si>
  <si>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</si>
  <si>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</si>
  <si>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</si>
  <si>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</si>
  <si>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</si>
  <si>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</si>
  <si>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</si>
  <si>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</si>
  <si>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</si>
  <si>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</si>
  <si>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</si>
  <si>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</si>
  <si>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</si>
  <si>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</si>
  <si>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</si>
  <si>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</si>
  <si>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</si>
  <si>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</si>
  <si>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</si>
  <si>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</si>
  <si>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</si>
  <si>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</si>
  <si>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</si>
  <si>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</si>
  <si>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</si>
  <si>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</si>
  <si>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</si>
  <si>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</si>
  <si>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</si>
  <si>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</si>
  <si>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</si>
  <si>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</si>
  <si>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</si>
  <si>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</si>
  <si>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</si>
  <si>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</si>
  <si>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</si>
  <si>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</si>
  <si>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</si>
  <si>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</si>
  <si>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</si>
  <si>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</si>
  <si>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</si>
  <si>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</si>
  <si>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</si>
  <si>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</si>
  <si>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</si>
  <si>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</si>
  <si>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</si>
  <si>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</si>
  <si>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</si>
  <si>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</si>
  <si>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</si>
  <si>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</si>
  <si>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</si>
  <si>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</si>
  <si>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</si>
  <si>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</si>
  <si>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</si>
  <si>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</si>
  <si>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</si>
  <si>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</si>
  <si>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</si>
  <si>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</si>
  <si>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</si>
  <si>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</si>
  <si>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</si>
  <si>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</si>
  <si>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</si>
  <si>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</si>
  <si>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</si>
  <si>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</si>
  <si>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</si>
  <si>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</si>
  <si>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</si>
  <si>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</si>
  <si>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</si>
  <si>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</si>
  <si>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</si>
  <si>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</si>
  <si>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</si>
  <si>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</si>
  <si>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</si>
  <si>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</si>
  <si>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</si>
  <si>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</si>
  <si>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</si>
  <si>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</si>
  <si>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</si>
  <si>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</si>
  <si>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</si>
  <si>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</si>
  <si>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</si>
  <si>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</si>
  <si>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</si>
  <si>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</si>
  <si>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</si>
  <si>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</si>
  <si>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</si>
  <si>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</si>
  <si>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</si>
  <si>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</si>
  <si>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</si>
  <si>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</si>
  <si>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</si>
  <si>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</si>
  <si>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</si>
  <si>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</si>
  <si>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</si>
  <si>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</si>
  <si>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</si>
  <si>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</si>
  <si>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</si>
  <si>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</si>
  <si>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</si>
  <si>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</si>
  <si>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</si>
  <si>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</si>
  <si>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</si>
  <si>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</si>
  <si>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</si>
  <si>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</si>
  <si>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</si>
  <si>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</si>
  <si>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</si>
  <si>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</si>
  <si>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</si>
  <si>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</si>
  <si>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</si>
  <si>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</si>
  <si>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</si>
  <si>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</si>
  <si>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</si>
  <si>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</si>
  <si>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</si>
  <si>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</si>
  <si>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</si>
  <si>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</si>
  <si>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</si>
  <si>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</si>
  <si>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</si>
  <si>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</si>
  <si>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</si>
  <si>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</si>
  <si>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</si>
  <si>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</si>
  <si>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</si>
  <si>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</si>
  <si>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</si>
  <si>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</si>
  <si>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</si>
  <si>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</si>
  <si>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</si>
  <si>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</si>
  <si>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</si>
  <si>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</si>
  <si>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</si>
  <si>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</si>
  <si>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</si>
  <si>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</si>
  <si>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</si>
  <si>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</si>
  <si>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</si>
  <si>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</si>
  <si>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</si>
  <si>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</si>
  <si>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</si>
  <si>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</si>
  <si>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</si>
  <si>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</si>
  <si>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</si>
  <si>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</si>
  <si>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</si>
  <si>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</si>
  <si>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</si>
  <si>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</si>
  <si>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</si>
  <si>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</si>
  <si>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</si>
  <si>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</si>
  <si>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</si>
  <si>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</si>
  <si>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</si>
  <si>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</si>
  <si>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</si>
  <si>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</si>
  <si>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</si>
  <si>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</si>
  <si>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</si>
  <si>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</si>
  <si>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</si>
  <si>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</si>
  <si>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</si>
  <si>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</si>
  <si>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</si>
  <si>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</si>
  <si>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</si>
  <si>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</si>
  <si>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</si>
  <si>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</si>
  <si>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</si>
  <si>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</si>
  <si>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</si>
  <si>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</si>
  <si>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</si>
  <si>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</si>
  <si>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</si>
  <si>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</si>
  <si>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</si>
  <si>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</si>
  <si>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</si>
  <si>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</si>
  <si>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</si>
  <si>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</si>
  <si>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</si>
  <si>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</si>
  <si>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</si>
  <si>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</si>
  <si>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</si>
  <si>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</si>
  <si>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</si>
  <si>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</si>
  <si>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</si>
  <si>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</si>
  <si>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</si>
  <si>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</si>
  <si>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</si>
  <si>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</si>
  <si>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</si>
  <si>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</si>
  <si>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</si>
  <si>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</si>
  <si>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</si>
  <si>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</si>
  <si>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</si>
  <si>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</si>
  <si>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</si>
  <si>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</si>
  <si>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</si>
  <si>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</si>
  <si>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</si>
  <si>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</si>
  <si>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</si>
  <si>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</si>
  <si>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</si>
  <si>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</si>
  <si>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</si>
  <si>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</si>
  <si>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</si>
  <si>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</si>
  <si>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</si>
  <si>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</si>
  <si>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</si>
  <si>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</si>
  <si>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</si>
  <si>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</si>
  <si>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</si>
  <si>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</si>
  <si>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</si>
  <si>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</si>
  <si>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</si>
  <si>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</si>
  <si>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</si>
  <si>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</si>
  <si>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</si>
  <si>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</si>
  <si>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</si>
  <si>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</si>
  <si>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</si>
  <si>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</si>
  <si>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</si>
  <si>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</si>
  <si>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</si>
  <si>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</si>
  <si>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</si>
  <si>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</si>
  <si>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</si>
  <si>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</si>
  <si>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</si>
  <si>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</si>
  <si>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</si>
  <si>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</si>
  <si>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</si>
  <si>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</si>
  <si>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</si>
  <si>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</si>
  <si>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</si>
  <si>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</si>
  <si>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</si>
  <si>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</si>
  <si>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</si>
  <si>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</si>
  <si>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</si>
  <si>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</si>
  <si>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</si>
  <si>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</si>
  <si>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</si>
  <si>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</si>
  <si>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</si>
  <si>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</si>
  <si>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</si>
  <si>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</si>
  <si>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</si>
  <si>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</si>
  <si>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</si>
  <si>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</si>
  <si>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</si>
  <si>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</si>
  <si>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</si>
  <si>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</si>
  <si>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</si>
  <si>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</si>
  <si>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</si>
  <si>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</si>
  <si>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</si>
  <si>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</si>
  <si>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</si>
  <si>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</si>
  <si>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</si>
  <si>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</si>
  <si>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</si>
  <si>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</si>
  <si>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</si>
  <si>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</si>
  <si>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</si>
  <si>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</si>
  <si>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</si>
  <si>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</si>
  <si>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</si>
  <si>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</si>
  <si>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</si>
  <si>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</si>
  <si>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</si>
  <si>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</si>
  <si>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</si>
  <si>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</si>
  <si>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</si>
  <si>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</si>
  <si>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</si>
  <si>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</si>
  <si>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</si>
  <si>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</si>
  <si>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</si>
  <si>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</si>
  <si>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</si>
  <si>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</si>
  <si>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</si>
  <si>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</si>
  <si>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</si>
  <si>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</si>
  <si>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</si>
  <si>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</si>
  <si>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</si>
  <si>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</si>
  <si>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</si>
  <si>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</si>
  <si>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</si>
  <si>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</si>
  <si>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</si>
  <si>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</si>
  <si>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</si>
  <si>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</si>
  <si>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</si>
  <si>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</si>
  <si>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</si>
  <si>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</si>
  <si>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</si>
  <si>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</si>
  <si>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</si>
  <si>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</si>
  <si>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</si>
  <si>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</si>
  <si>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</si>
  <si>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</si>
  <si>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</si>
  <si>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</si>
  <si>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</si>
  <si>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</si>
  <si>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</si>
  <si>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</si>
  <si>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</si>
  <si>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</si>
  <si>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</si>
  <si>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</si>
  <si>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</si>
  <si>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</si>
  <si>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</si>
  <si>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</si>
  <si>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</si>
  <si>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</si>
  <si>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</si>
  <si>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</si>
  <si>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</si>
  <si>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</si>
  <si>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</si>
  <si>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</si>
  <si>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</si>
  <si>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</si>
  <si>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</si>
  <si>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</si>
  <si>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</si>
  <si>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</si>
  <si>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</si>
  <si>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</si>
  <si>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</si>
  <si>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</si>
  <si>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</si>
  <si>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</si>
  <si>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</si>
  <si>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</si>
  <si>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</si>
  <si>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</si>
  <si>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</si>
  <si>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</si>
  <si>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</si>
  <si>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</si>
  <si>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</si>
  <si>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</si>
  <si>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</si>
  <si>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</si>
  <si>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</si>
  <si>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</si>
  <si>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</si>
  <si>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</si>
  <si>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</si>
  <si>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</si>
  <si>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</si>
  <si>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</si>
  <si>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</si>
  <si>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</si>
  <si>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</si>
  <si>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</si>
  <si>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</si>
  <si>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</si>
  <si>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</si>
  <si>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</si>
  <si>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</si>
  <si>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</si>
  <si>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</si>
  <si>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</si>
  <si>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</si>
  <si>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</si>
  <si>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</si>
  <si>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</si>
  <si>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</si>
  <si>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</si>
  <si>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</si>
  <si>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</si>
  <si>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</si>
  <si>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</si>
  <si>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</si>
  <si>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</si>
  <si>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</si>
  <si>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</si>
  <si>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</si>
  <si>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</si>
  <si>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</si>
  <si>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</si>
  <si>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</si>
  <si>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</si>
  <si>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</si>
  <si>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</si>
  <si>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</si>
  <si>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</si>
  <si>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</si>
  <si>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</si>
  <si>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</si>
  <si>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</si>
  <si>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</si>
  <si>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</si>
  <si>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</si>
  <si>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</si>
  <si>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</si>
  <si>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</si>
  <si>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</si>
  <si>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</si>
  <si>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</si>
  <si>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</si>
  <si>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</si>
  <si>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</si>
  <si>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</si>
  <si>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</si>
  <si>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</si>
  <si>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</si>
  <si>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</si>
  <si>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</si>
  <si>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</si>
  <si>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</si>
  <si>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</si>
  <si>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</si>
  <si>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</si>
  <si>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</si>
  <si>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</si>
  <si>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</si>
  <si>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</si>
  <si>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</si>
  <si>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</si>
  <si>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</si>
  <si>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</si>
  <si>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</si>
  <si>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</si>
  <si>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</si>
  <si>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</si>
  <si>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</si>
  <si>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</si>
  <si>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</si>
  <si>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</si>
  <si>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</si>
  <si>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</si>
  <si>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</si>
  <si>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</si>
  <si>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</si>
  <si>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</si>
  <si>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</si>
  <si>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</si>
  <si>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</si>
  <si>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</si>
  <si>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</si>
  <si>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</si>
  <si>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</si>
  <si>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</si>
  <si>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</si>
  <si>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</si>
  <si>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</si>
  <si>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</si>
  <si>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</si>
  <si>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</si>
  <si>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</si>
  <si>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</si>
  <si>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</si>
  <si>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</si>
  <si>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</si>
  <si>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</si>
  <si>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</si>
  <si>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</si>
  <si>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</si>
  <si>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</si>
  <si>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</si>
  <si>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</si>
  <si>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</si>
  <si>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</si>
  <si>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</si>
  <si>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</si>
  <si>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</si>
  <si>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</si>
  <si>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</si>
  <si>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</si>
  <si>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</si>
  <si>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</si>
  <si>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</si>
  <si>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</si>
  <si>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</si>
  <si>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</si>
  <si>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</si>
  <si>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</si>
  <si>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</si>
  <si>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</si>
  <si>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</si>
  <si>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</si>
  <si>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</si>
  <si>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</si>
  <si>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</si>
  <si>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</si>
  <si>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</si>
  <si>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</si>
  <si>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</si>
  <si>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</si>
  <si>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</si>
  <si>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</si>
  <si>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</si>
  <si>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</si>
  <si>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</si>
  <si>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</si>
  <si>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</si>
  <si>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</si>
  <si>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</si>
  <si>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</si>
  <si>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</si>
  <si>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</si>
  <si>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</si>
  <si>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</si>
  <si>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</si>
  <si>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</si>
  <si>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</si>
  <si>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</si>
  <si>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</si>
  <si>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</si>
  <si>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</si>
  <si>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</si>
  <si>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</si>
  <si>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</si>
  <si>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</si>
  <si>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</si>
  <si>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</si>
  <si>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</si>
  <si>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</si>
  <si>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</si>
  <si>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</si>
  <si>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</si>
  <si>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</si>
  <si>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</si>
  <si>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</si>
  <si>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</si>
  <si>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</si>
  <si>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</si>
  <si>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</si>
  <si>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</si>
  <si>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</si>
  <si>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</si>
  <si>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</si>
  <si>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</si>
  <si>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</si>
  <si>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</si>
  <si>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</si>
  <si>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</si>
  <si>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</si>
  <si>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</si>
  <si>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</si>
  <si>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</si>
  <si>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</si>
  <si>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</si>
  <si>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</si>
  <si>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</si>
  <si>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</si>
  <si>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</si>
  <si>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</si>
  <si>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</si>
  <si>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</si>
  <si>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</si>
  <si>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</si>
  <si>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</si>
  <si>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</si>
  <si>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</si>
  <si>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</si>
  <si>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</si>
  <si>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</si>
  <si>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</si>
  <si>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</si>
  <si>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</si>
  <si>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</si>
  <si>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</si>
  <si>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</si>
  <si>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</si>
  <si>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</si>
  <si>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</si>
  <si>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</si>
  <si>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</si>
  <si>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</si>
  <si>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</si>
  <si>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</si>
  <si>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</si>
  <si>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</si>
  <si>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</si>
  <si>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</si>
  <si>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</si>
  <si>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</si>
  <si>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</si>
  <si>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</si>
  <si>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</si>
  <si>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</si>
  <si>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</si>
  <si>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</si>
  <si>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</si>
  <si>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</si>
  <si>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</si>
  <si>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</si>
  <si>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</si>
  <si>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</si>
  <si>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</si>
  <si>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</si>
  <si>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</si>
  <si>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</si>
  <si>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</si>
  <si>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</si>
  <si>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</si>
  <si>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</si>
  <si>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</si>
  <si>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</si>
  <si>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</si>
  <si>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</si>
  <si>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</si>
  <si>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</si>
  <si>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</si>
  <si>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</si>
  <si>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</si>
  <si>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</si>
  <si>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</si>
  <si>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</si>
  <si>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</si>
  <si>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</si>
  <si>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</si>
  <si>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</si>
  <si>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</si>
  <si>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</si>
  <si>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</si>
  <si>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</si>
  <si>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</si>
  <si>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</si>
  <si>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</si>
  <si>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</si>
  <si>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</si>
  <si>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</si>
  <si>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</si>
  <si>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</si>
  <si>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</si>
  <si>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</si>
  <si>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</si>
  <si>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</si>
  <si>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</si>
  <si>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</si>
  <si>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</si>
  <si>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</si>
  <si>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</si>
  <si>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</si>
  <si>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</si>
  <si>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</si>
  <si>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</si>
  <si>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</si>
  <si>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</si>
  <si>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</si>
  <si>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</si>
  <si>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</si>
  <si>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</si>
  <si>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</si>
  <si>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</si>
  <si>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</si>
  <si>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</si>
  <si>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</si>
  <si>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</si>
  <si>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</si>
  <si>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</si>
  <si>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</si>
  <si>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</si>
  <si>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</si>
  <si>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</si>
  <si>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</si>
  <si>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</si>
  <si>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</si>
  <si>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</si>
  <si>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</si>
  <si>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</si>
  <si>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</si>
  <si>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</si>
  <si>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</si>
  <si>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</si>
  <si>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</si>
  <si>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</si>
  <si>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</si>
  <si>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</si>
  <si>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</si>
  <si>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</si>
  <si>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</si>
  <si>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</si>
  <si>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</si>
  <si>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</si>
  <si>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</si>
  <si>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</si>
  <si>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</si>
  <si>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</si>
  <si>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</si>
  <si>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</si>
  <si>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</si>
  <si>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</si>
  <si>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</si>
  <si>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</si>
  <si>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</si>
  <si>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</si>
  <si>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</si>
  <si>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</si>
  <si>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</si>
  <si>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</si>
  <si>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</si>
  <si>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</si>
  <si>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</si>
  <si>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</si>
  <si>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</si>
  <si>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</si>
  <si>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</si>
  <si>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</si>
  <si>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</si>
  <si>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</si>
  <si>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</si>
  <si>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</si>
  <si>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</si>
  <si>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</si>
  <si>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</si>
  <si>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</si>
  <si>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</si>
  <si>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</si>
  <si>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</si>
  <si>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</si>
  <si>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</si>
  <si>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</si>
  <si>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</si>
  <si>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</si>
  <si>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</si>
  <si>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</si>
  <si>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</si>
  <si>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</si>
  <si>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</si>
  <si>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</si>
  <si>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</si>
  <si>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</si>
  <si>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</si>
  <si>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</si>
  <si>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</si>
  <si>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</si>
  <si>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</si>
  <si>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</si>
  <si>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</si>
  <si>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</si>
  <si>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</si>
  <si>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</si>
  <si>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</si>
  <si>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</si>
  <si>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</si>
  <si>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</si>
  <si>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</si>
  <si>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</si>
  <si>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</si>
  <si>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</si>
  <si>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</si>
  <si>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</si>
  <si>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</si>
  <si>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</si>
  <si>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</si>
  <si>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</si>
  <si>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</si>
  <si>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</si>
  <si>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</si>
  <si>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</si>
  <si>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</si>
  <si>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</si>
  <si>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</si>
  <si>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</si>
  <si>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</si>
  <si>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</si>
  <si>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</si>
  <si>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</si>
  <si>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</si>
  <si>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</si>
  <si>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</si>
  <si>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</si>
  <si>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</si>
  <si>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</si>
  <si>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</si>
  <si>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</si>
  <si>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</si>
  <si>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</si>
  <si>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</si>
  <si>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</si>
  <si>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</si>
  <si>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</si>
  <si>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</si>
  <si>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</si>
  <si>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</si>
  <si>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</si>
  <si>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</si>
  <si>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</si>
  <si>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</si>
  <si>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</si>
  <si>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</si>
  <si>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</si>
  <si>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</si>
  <si>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</si>
  <si>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</si>
  <si>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</si>
  <si>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</si>
  <si>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</si>
  <si>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</si>
  <si>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</si>
  <si>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</si>
  <si>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</si>
  <si>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</si>
  <si>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</si>
  <si>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</si>
  <si>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</si>
  <si>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</si>
  <si>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</si>
  <si>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</si>
  <si>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</si>
  <si>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</si>
  <si>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</si>
  <si>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</si>
  <si>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</si>
  <si>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</si>
  <si>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</si>
  <si>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</si>
  <si>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</si>
  <si>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</si>
  <si>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</si>
  <si>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</si>
  <si>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</si>
  <si>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</si>
  <si>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</si>
  <si>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</si>
  <si>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</si>
  <si>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</si>
  <si>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</si>
  <si>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</si>
  <si>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</si>
  <si>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</si>
  <si>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</si>
  <si>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</si>
  <si>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</si>
  <si>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</si>
  <si>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</si>
  <si>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</si>
  <si>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</si>
  <si>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</si>
  <si>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</si>
  <si>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</si>
  <si>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</si>
  <si>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</si>
  <si>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</si>
  <si>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</si>
  <si>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</si>
  <si>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</si>
  <si>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</si>
  <si>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</si>
  <si>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</si>
  <si>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</si>
  <si>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</si>
  <si>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</si>
  <si>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</si>
  <si>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</si>
  <si>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</si>
  <si>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</si>
  <si>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</si>
  <si>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</si>
  <si>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</si>
  <si>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</si>
  <si>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</si>
  <si>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</si>
  <si>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</si>
  <si>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</si>
  <si>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</si>
  <si>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</si>
  <si>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</si>
  <si>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</si>
  <si>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</si>
  <si>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</si>
  <si>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</si>
  <si>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</si>
  <si>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</si>
  <si>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</si>
  <si>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</si>
  <si>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</si>
  <si>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</si>
  <si>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</si>
  <si>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</si>
  <si>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</si>
  <si>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</si>
  <si>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</si>
  <si>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</si>
  <si>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</si>
  <si>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</si>
  <si>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</si>
  <si>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</si>
  <si>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</si>
  <si>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</si>
  <si>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</si>
  <si>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</si>
  <si>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</si>
  <si>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</si>
  <si>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</si>
  <si>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</si>
  <si>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</si>
  <si>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</si>
  <si>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</si>
  <si>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</si>
  <si>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</si>
  <si>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</si>
  <si>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</si>
  <si>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</si>
  <si>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</si>
  <si>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</si>
  <si>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</si>
  <si>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</si>
  <si>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</si>
  <si>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</si>
  <si>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</si>
  <si>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</si>
  <si>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</si>
  <si>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</si>
  <si>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</si>
  <si>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</si>
  <si>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</si>
  <si>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</si>
  <si>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</si>
  <si>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</si>
  <si>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</si>
  <si>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</si>
  <si>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</si>
  <si>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</si>
  <si>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</si>
  <si>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</si>
  <si>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</si>
  <si>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</si>
  <si>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</si>
  <si>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</si>
  <si>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</si>
  <si>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</si>
  <si>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</si>
  <si>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</si>
  <si>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</si>
  <si>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</si>
  <si>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</si>
  <si>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</si>
  <si>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</si>
  <si>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</si>
  <si>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</si>
  <si>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</si>
  <si>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</si>
  <si>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</si>
  <si>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</si>
  <si>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</si>
  <si>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</si>
  <si>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</si>
  <si>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</si>
  <si>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</si>
  <si>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</si>
  <si>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</si>
  <si>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</si>
  <si>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</si>
  <si>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</si>
  <si>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</si>
  <si>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</si>
  <si>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</si>
  <si>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</si>
  <si>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</si>
  <si>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</si>
  <si>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</si>
  <si>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</si>
  <si>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</si>
  <si>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</si>
  <si>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</si>
  <si>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</si>
  <si>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</si>
  <si>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</si>
  <si>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</si>
  <si>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</si>
  <si>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</si>
  <si>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</si>
  <si>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</si>
  <si>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</si>
  <si>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</si>
  <si>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</si>
  <si>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</si>
  <si>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</si>
  <si>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</si>
  <si>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</si>
  <si>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</si>
  <si>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</si>
  <si>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</si>
  <si>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</si>
  <si>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</si>
  <si>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</si>
  <si>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</si>
  <si>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</si>
  <si>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</si>
  <si>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</si>
  <si>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</si>
  <si>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</si>
  <si>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</si>
  <si>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</si>
  <si>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</si>
  <si>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</si>
  <si>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</si>
  <si>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</si>
  <si>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</si>
  <si>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</si>
  <si>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</si>
  <si>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</si>
  <si>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</si>
  <si>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</si>
  <si>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</si>
  <si>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</si>
  <si>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</si>
  <si>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</si>
  <si>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</si>
  <si>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</si>
  <si>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</si>
  <si>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</si>
  <si>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</si>
  <si>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</si>
  <si>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</si>
  <si>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</si>
  <si>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</si>
  <si>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</si>
  <si>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</si>
  <si>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</si>
  <si>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</si>
  <si>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</si>
  <si>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</si>
  <si>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</si>
  <si>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</si>
  <si>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</si>
  <si>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</si>
  <si>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</si>
  <si>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</si>
  <si>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</si>
  <si>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</si>
  <si>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</si>
  <si>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</si>
  <si>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</si>
  <si>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</si>
  <si>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</si>
  <si>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</si>
  <si>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</si>
  <si>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</si>
  <si>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</si>
  <si>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</si>
  <si>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</si>
  <si>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</si>
  <si>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</si>
  <si>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</si>
  <si>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</si>
  <si>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</si>
  <si>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</si>
  <si>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</si>
  <si>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</si>
  <si>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</si>
  <si>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</si>
  <si>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</si>
  <si>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</si>
  <si>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</si>
  <si>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</si>
  <si>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</si>
  <si>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</si>
  <si>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</si>
  <si>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</si>
  <si>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</si>
  <si>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</si>
  <si>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</si>
  <si>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</si>
  <si>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</si>
  <si>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</si>
  <si>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</si>
  <si>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</si>
  <si>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</si>
  <si>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</si>
  <si>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</si>
  <si>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</si>
  <si>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</si>
  <si>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</si>
  <si>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</si>
  <si>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</si>
  <si>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</si>
  <si>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</si>
  <si>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</si>
  <si>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</si>
  <si>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</si>
  <si>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</si>
  <si>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</si>
  <si>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</si>
  <si>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</si>
  <si>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</si>
  <si>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</si>
  <si>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</si>
  <si>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</si>
  <si>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</si>
  <si>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</si>
  <si>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</si>
  <si>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</si>
  <si>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</si>
  <si>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</si>
  <si>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</si>
  <si>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</si>
  <si>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</si>
  <si>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</si>
  <si>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</si>
  <si>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</si>
  <si>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</si>
  <si>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</si>
  <si>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</si>
  <si>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</si>
  <si>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</si>
  <si>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</si>
  <si>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</si>
  <si>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</si>
  <si>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</si>
  <si>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</si>
  <si>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</si>
  <si>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</si>
  <si>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</si>
  <si>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</si>
  <si>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</si>
  <si>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</si>
  <si>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</si>
  <si>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</si>
  <si>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</si>
  <si>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</si>
  <si>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</si>
  <si>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</si>
  <si>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</si>
  <si>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</si>
  <si>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</si>
  <si>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</si>
  <si>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</si>
  <si>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</si>
  <si>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</si>
  <si>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</si>
  <si>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</si>
  <si>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</si>
  <si>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</si>
  <si>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</si>
  <si>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</si>
  <si>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</si>
  <si>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</si>
  <si>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</si>
  <si>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</si>
  <si>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</si>
  <si>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</si>
  <si>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</si>
  <si>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</si>
  <si>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</si>
  <si>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</si>
  <si>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</si>
  <si>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</si>
  <si>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</si>
  <si>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</si>
  <si>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</si>
  <si>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</si>
  <si>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</si>
  <si>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</si>
  <si>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</si>
  <si>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</si>
  <si>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</si>
  <si>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</si>
  <si>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</si>
  <si>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</si>
  <si>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</si>
  <si>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</si>
  <si>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</si>
  <si>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</si>
  <si>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</si>
  <si>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</si>
  <si>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</si>
  <si>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</si>
  <si>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</si>
  <si>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</si>
  <si>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</si>
  <si>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</si>
  <si>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</si>
  <si>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</si>
  <si>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</si>
  <si>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</si>
  <si>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</si>
  <si>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</si>
  <si>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</si>
  <si>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</si>
  <si>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</si>
  <si>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</si>
  <si>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</si>
  <si>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</si>
  <si>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</si>
  <si>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</si>
  <si>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</si>
  <si>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</si>
  <si>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</si>
  <si>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</si>
  <si>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</si>
  <si>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</si>
  <si>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</si>
  <si>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</si>
  <si>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</si>
  <si>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</si>
  <si>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</si>
  <si>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</si>
  <si>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</si>
  <si>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</si>
  <si>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</si>
  <si>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</si>
  <si>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</si>
  <si>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</si>
  <si>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</si>
  <si>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</si>
  <si>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</si>
  <si>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</si>
  <si>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</si>
  <si>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</si>
  <si>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</si>
  <si>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</si>
  <si>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</si>
  <si>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</si>
  <si>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</si>
  <si>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</si>
  <si>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</si>
  <si>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</si>
  <si>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</si>
  <si>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</si>
  <si>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</si>
  <si>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</si>
  <si>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</si>
  <si>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</si>
  <si>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</si>
  <si>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</si>
  <si>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</si>
  <si>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</si>
  <si>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</si>
  <si>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</si>
  <si>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</si>
  <si>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</si>
  <si>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</si>
  <si>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</si>
  <si>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</si>
  <si>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</si>
  <si>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</si>
  <si>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</si>
  <si>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</si>
  <si>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</si>
  <si>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</si>
  <si>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</si>
  <si>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</si>
  <si>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</si>
  <si>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</si>
  <si>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</si>
  <si>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</si>
  <si>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</si>
  <si>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</si>
  <si>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</si>
  <si>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</si>
  <si>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</si>
  <si>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</si>
  <si>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</si>
  <si>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</si>
  <si>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</si>
  <si>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</si>
  <si>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</si>
  <si>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</si>
  <si>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</si>
  <si>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</si>
  <si>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</si>
  <si>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</si>
  <si>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</si>
  <si>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</si>
  <si>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</si>
  <si>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</si>
  <si>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</si>
  <si>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</si>
  <si>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</si>
  <si>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</si>
  <si>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</si>
  <si>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</si>
  <si>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</si>
  <si>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</si>
  <si>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</si>
  <si>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</si>
  <si>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</si>
  <si>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</si>
  <si>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</si>
  <si>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</si>
  <si>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</si>
  <si>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</si>
  <si>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</si>
  <si>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</si>
  <si>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</si>
  <si>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</si>
  <si>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</si>
  <si>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</si>
  <si>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</si>
  <si>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</si>
  <si>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</si>
  <si>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</si>
  <si>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</si>
  <si>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</si>
  <si>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</si>
  <si>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</si>
  <si>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</si>
  <si>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</si>
  <si>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</si>
  <si>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</si>
  <si>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</si>
  <si>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</si>
  <si>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</si>
  <si>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</si>
  <si>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</si>
  <si>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</si>
  <si>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</si>
  <si>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</si>
  <si>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</si>
  <si>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</si>
  <si>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</si>
  <si>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</si>
  <si>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</si>
  <si>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</si>
  <si>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</si>
  <si>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</si>
  <si>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</si>
  <si>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</si>
  <si>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</si>
  <si>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</si>
  <si>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</si>
  <si>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</si>
  <si>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</si>
  <si>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</si>
  <si>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</si>
  <si>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</si>
  <si>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</si>
  <si>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</si>
  <si>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</si>
  <si>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</si>
  <si>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</si>
  <si>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</si>
  <si>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</si>
  <si>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</si>
  <si>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</si>
  <si>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</si>
  <si>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</si>
  <si>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</si>
  <si>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</si>
  <si>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</si>
  <si>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</si>
  <si>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</si>
  <si>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</si>
  <si>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</si>
  <si>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</si>
  <si>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</si>
  <si>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</si>
  <si>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</si>
  <si>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</si>
  <si>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</si>
  <si>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</si>
  <si>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</si>
  <si>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</si>
  <si>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</si>
  <si>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</si>
  <si>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</si>
  <si>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</si>
  <si>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</si>
  <si>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</si>
  <si>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</si>
  <si>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</si>
  <si>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</si>
  <si>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</si>
  <si>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</si>
  <si>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</si>
  <si>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</si>
  <si>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</si>
  <si>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</si>
  <si>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</si>
  <si>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</si>
  <si>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</si>
  <si>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</si>
  <si>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</si>
  <si>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</si>
  <si>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</si>
  <si>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</si>
  <si>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</si>
  <si>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</si>
  <si>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</si>
  <si>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</si>
  <si>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</si>
  <si>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</si>
  <si>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</si>
  <si>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</si>
  <si>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</si>
  <si>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</si>
  <si>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</si>
  <si>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</si>
  <si>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</si>
  <si>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</si>
  <si>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</si>
  <si>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</si>
  <si>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</si>
  <si>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</si>
  <si>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</si>
  <si>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</si>
  <si>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</si>
  <si>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</si>
  <si>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</si>
  <si>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</si>
  <si>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</si>
  <si>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</si>
  <si>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</si>
  <si>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</si>
  <si>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</si>
  <si>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</si>
  <si>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</si>
  <si>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</si>
  <si>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</si>
  <si>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</si>
  <si>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</si>
  <si>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</si>
  <si>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</si>
  <si>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</si>
  <si>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</si>
  <si>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</si>
  <si>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</si>
  <si>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</si>
  <si>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</si>
  <si>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</si>
  <si>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</si>
  <si>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</si>
  <si>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</si>
  <si>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</si>
  <si>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</si>
  <si>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</si>
  <si>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</si>
  <si>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</si>
  <si>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</si>
  <si>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</si>
  <si>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</si>
  <si>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</si>
  <si>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</si>
  <si>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</si>
  <si>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</si>
  <si>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</si>
  <si>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</si>
  <si>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</si>
  <si>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</si>
  <si>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</si>
  <si>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</si>
  <si>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</si>
  <si>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</si>
  <si>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</si>
  <si>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</si>
  <si>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</si>
  <si>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</si>
  <si>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</si>
  <si>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</si>
  <si>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</si>
  <si>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</si>
  <si>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</si>
  <si>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</si>
  <si>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</si>
  <si>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</si>
  <si>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</si>
  <si>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</si>
  <si>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</si>
  <si>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</si>
  <si>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</si>
  <si>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</si>
  <si>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</si>
  <si>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</si>
  <si>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</si>
  <si>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</si>
  <si>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</si>
  <si>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</si>
  <si>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</si>
  <si>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</si>
  <si>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</si>
  <si>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</si>
  <si>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</si>
  <si>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</si>
  <si>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</si>
  <si>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</si>
  <si>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</si>
  <si>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</si>
  <si>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</si>
  <si>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</si>
  <si>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</si>
  <si>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</si>
  <si>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</si>
  <si>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</si>
  <si>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</si>
  <si>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</si>
  <si>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</si>
  <si>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</si>
  <si>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</si>
  <si>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</si>
  <si>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</si>
  <si>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</si>
  <si>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</si>
  <si>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</si>
  <si>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</si>
  <si>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</si>
  <si>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</si>
  <si>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</si>
  <si>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</si>
  <si>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</si>
  <si>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</si>
  <si>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</si>
  <si>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</si>
  <si>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</si>
  <si>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</si>
  <si>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</si>
  <si>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</si>
  <si>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</si>
  <si>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</si>
  <si>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</si>
  <si>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</si>
  <si>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</si>
  <si>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</si>
  <si>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</si>
  <si>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</si>
  <si>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</si>
  <si>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</si>
  <si>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</si>
  <si>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</si>
  <si>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</si>
  <si>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</si>
  <si>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</si>
  <si>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</si>
  <si>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</si>
  <si>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</si>
  <si>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</si>
  <si>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</si>
  <si>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</si>
  <si>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</si>
  <si>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</si>
  <si>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</si>
  <si>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</si>
  <si>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</si>
  <si>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</si>
  <si>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</si>
  <si>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</si>
  <si>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</si>
  <si>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</si>
  <si>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</si>
  <si>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</si>
  <si>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</si>
  <si>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</si>
  <si>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</si>
  <si>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</si>
  <si>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</si>
  <si>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</si>
  <si>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</si>
  <si>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</si>
  <si>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</si>
  <si>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</si>
  <si>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</si>
  <si>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</si>
  <si>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</si>
  <si>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</si>
  <si>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</si>
  <si>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</si>
  <si>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</si>
  <si>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</si>
  <si>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</si>
  <si>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</si>
  <si>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</si>
  <si>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</si>
  <si>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</si>
  <si>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</si>
  <si>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</si>
  <si>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</si>
  <si>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</si>
  <si>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</si>
  <si>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</si>
  <si>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</si>
  <si>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</si>
  <si>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</si>
  <si>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</si>
  <si>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</si>
  <si>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</si>
  <si>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</si>
  <si>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</si>
  <si>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</si>
  <si>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</si>
  <si>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</si>
  <si>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</si>
  <si>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</si>
  <si>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</si>
  <si>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</si>
  <si>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</si>
  <si>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</si>
  <si>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</si>
  <si>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</si>
  <si>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</si>
  <si>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</si>
  <si>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</si>
  <si>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</si>
  <si>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</si>
  <si>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</si>
  <si>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</si>
  <si>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</si>
  <si>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</si>
  <si>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</si>
  <si>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</si>
  <si>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</si>
  <si>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</si>
  <si>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</si>
  <si>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</si>
  <si>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</si>
  <si>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</si>
  <si>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</si>
  <si>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</si>
  <si>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</si>
  <si>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</si>
  <si>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</si>
  <si>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</si>
  <si>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</si>
  <si>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</si>
  <si>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</si>
  <si>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</si>
  <si>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</si>
  <si>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</si>
  <si>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</si>
  <si>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</si>
  <si>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</si>
  <si>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</si>
  <si>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</si>
  <si>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</si>
  <si>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</si>
  <si>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</si>
  <si>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</si>
  <si>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</si>
  <si>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</si>
  <si>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</si>
  <si>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</si>
  <si>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</si>
  <si>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</si>
  <si>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</si>
  <si>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</si>
  <si>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</si>
  <si>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</si>
  <si>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</si>
  <si>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</si>
  <si>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</si>
  <si>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</si>
  <si>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</si>
  <si>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</si>
  <si>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</si>
  <si>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</si>
  <si>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</si>
  <si>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</si>
  <si>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</si>
  <si>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</si>
  <si>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</si>
  <si>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</si>
  <si>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</si>
  <si>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</si>
  <si>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</si>
  <si>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</si>
  <si>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</si>
  <si>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</si>
  <si>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</si>
  <si>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</si>
  <si>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</si>
  <si>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</si>
  <si>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</si>
  <si>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</si>
  <si>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</si>
  <si>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</si>
  <si>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</si>
  <si>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</si>
  <si>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</si>
  <si>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</si>
  <si>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</si>
  <si>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</si>
  <si>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</si>
  <si>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</si>
  <si>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</si>
  <si>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</si>
  <si>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</si>
  <si>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</si>
  <si>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</si>
  <si>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</si>
  <si>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</si>
  <si>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</si>
  <si>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</si>
  <si>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</si>
  <si>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</si>
  <si>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</si>
  <si>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</si>
  <si>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</si>
  <si>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</si>
  <si>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</si>
  <si>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</si>
  <si>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</si>
  <si>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</si>
  <si>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</si>
  <si>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</si>
  <si>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</si>
  <si>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</si>
  <si>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</si>
  <si>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</si>
  <si>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</si>
  <si>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</si>
  <si>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</si>
  <si>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</si>
  <si>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</si>
  <si>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</si>
  <si>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</si>
  <si>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</si>
  <si>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</si>
  <si>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</si>
  <si>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</si>
  <si>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</si>
  <si>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</si>
  <si>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</si>
  <si>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</si>
  <si>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</si>
  <si>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</si>
  <si>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</si>
  <si>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</si>
  <si>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</si>
  <si>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</si>
  <si>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</si>
  <si>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</si>
  <si>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</si>
  <si>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</si>
  <si>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</si>
  <si>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</si>
  <si>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</si>
  <si>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</si>
  <si>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</si>
  <si>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</si>
  <si>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</si>
  <si>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</si>
  <si>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</si>
  <si>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</si>
  <si>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</si>
  <si>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</si>
  <si>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</si>
  <si>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</si>
  <si>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</si>
  <si>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</si>
  <si>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</si>
  <si>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</si>
  <si>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</si>
  <si>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</si>
  <si>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</si>
  <si>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</si>
  <si>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</si>
  <si>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</si>
  <si>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</si>
  <si>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</si>
  <si>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</si>
  <si>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</si>
  <si>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</si>
  <si>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</si>
  <si>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</si>
  <si>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</si>
  <si>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</si>
  <si>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</si>
  <si>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</si>
  <si>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</si>
  <si>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</si>
  <si>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</si>
  <si>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</si>
  <si>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</si>
  <si>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</si>
  <si>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</si>
  <si>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</si>
  <si>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</si>
  <si>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</si>
  <si>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</si>
  <si>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</si>
  <si>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</si>
  <si>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</si>
  <si>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</si>
  <si>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</si>
  <si>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</si>
  <si>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</si>
  <si>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</si>
  <si>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</si>
  <si>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</si>
  <si>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</si>
  <si>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</si>
  <si>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</si>
  <si>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</si>
  <si>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</si>
  <si>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</si>
  <si>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</si>
  <si>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</si>
  <si>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</si>
  <si>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</si>
  <si>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</si>
  <si>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</si>
  <si>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</si>
  <si>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</si>
  <si>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</si>
  <si>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</si>
  <si>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</si>
  <si>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</si>
  <si>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</si>
  <si>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</si>
  <si>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</si>
  <si>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</si>
  <si>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</si>
  <si>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</si>
  <si>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</si>
  <si>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</si>
  <si>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</si>
  <si>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</si>
  <si>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</si>
  <si>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</si>
  <si>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</si>
  <si>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</si>
  <si>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</si>
  <si>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</si>
  <si>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</si>
  <si>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</si>
  <si>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</si>
  <si>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</si>
  <si>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</si>
  <si>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</si>
  <si>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</si>
  <si>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</si>
  <si>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</si>
  <si>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</si>
  <si>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</si>
  <si>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</si>
  <si>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</si>
  <si>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</si>
  <si>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</si>
  <si>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</si>
  <si>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</si>
  <si>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</si>
  <si>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</si>
  <si>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</si>
  <si>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</si>
  <si>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</si>
  <si>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</si>
  <si>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</si>
  <si>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</si>
  <si>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</si>
  <si>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</si>
  <si>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</si>
  <si>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</si>
  <si>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</si>
  <si>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</si>
  <si>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</si>
  <si>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</si>
  <si>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</si>
  <si>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</si>
  <si>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</si>
  <si>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</si>
  <si>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</si>
  <si>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</si>
  <si>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</si>
  <si>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</si>
  <si>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</si>
  <si>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</si>
  <si>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</si>
  <si>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</si>
  <si>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</si>
  <si>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</si>
  <si>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</si>
  <si>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</si>
  <si>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</si>
  <si>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</si>
  <si>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</si>
  <si>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</si>
  <si>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</si>
  <si>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</si>
  <si>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</si>
  <si>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</si>
  <si>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</si>
  <si>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</si>
  <si>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</si>
  <si>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</si>
  <si>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</si>
  <si>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</si>
  <si>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</si>
  <si>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</si>
  <si>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</si>
  <si>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</si>
  <si>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</si>
  <si>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</si>
  <si>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</si>
  <si>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</si>
  <si>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</si>
  <si>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</si>
  <si>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</si>
  <si>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</si>
  <si>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</si>
  <si>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</si>
  <si>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</si>
  <si>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</si>
  <si>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</si>
  <si>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</si>
  <si>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</si>
  <si>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</si>
  <si>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</si>
  <si>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</si>
  <si>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</si>
  <si>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</si>
  <si>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</si>
  <si>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</si>
  <si>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</si>
  <si>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</si>
  <si>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</si>
  <si>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</si>
  <si>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</si>
  <si>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</si>
  <si>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</si>
  <si>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</si>
  <si>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</si>
  <si>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</si>
  <si>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</si>
  <si>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</si>
  <si>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</si>
  <si>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</si>
  <si>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</si>
  <si>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</si>
  <si>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</si>
  <si>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</si>
  <si>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</si>
  <si>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</si>
  <si>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</si>
  <si>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</si>
  <si>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</si>
  <si>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</si>
  <si>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</si>
  <si>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</si>
  <si>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</si>
  <si>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</si>
  <si>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</si>
  <si>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</si>
  <si>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</si>
  <si>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</si>
  <si>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</si>
  <si>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</si>
  <si>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</si>
  <si>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</si>
  <si>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</si>
  <si>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</si>
  <si>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</si>
  <si>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</si>
  <si>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</si>
  <si>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</si>
  <si>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</si>
  <si>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</si>
  <si>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</si>
  <si>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</si>
  <si>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</si>
  <si>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</si>
  <si>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</si>
  <si>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</si>
  <si>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</si>
  <si>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</si>
  <si>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</si>
  <si>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</si>
  <si>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</si>
  <si>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</si>
  <si>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</si>
  <si>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</si>
  <si>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</si>
  <si>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</si>
  <si>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</si>
  <si>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</si>
  <si>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</si>
  <si>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</si>
  <si>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</si>
  <si>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</si>
  <si>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</si>
  <si>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</si>
  <si>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</si>
  <si>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</si>
  <si>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</si>
  <si>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</si>
  <si>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</si>
  <si>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</si>
  <si>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</si>
  <si>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</si>
  <si>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</si>
  <si>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</si>
  <si>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</si>
  <si>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</si>
  <si>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</si>
  <si>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</si>
  <si>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</si>
  <si>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</si>
  <si>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</si>
  <si>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</si>
  <si>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</si>
  <si>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</si>
  <si>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</si>
  <si>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</si>
  <si>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</si>
  <si>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</si>
  <si>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</si>
  <si>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</si>
  <si>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</si>
  <si>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</si>
  <si>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</si>
  <si>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</si>
  <si>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</si>
  <si>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</si>
  <si>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</si>
  <si>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</si>
  <si>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</si>
  <si>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</si>
  <si>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</si>
  <si>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</si>
  <si>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</si>
  <si>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</si>
  <si>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</si>
  <si>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</si>
  <si>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</si>
  <si>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</si>
  <si>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</si>
  <si>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</si>
  <si>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</si>
  <si>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</si>
  <si>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</si>
  <si>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</si>
  <si>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</si>
  <si>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</si>
  <si>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</si>
  <si>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</si>
  <si>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</si>
  <si>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</si>
  <si>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</si>
  <si>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</si>
  <si>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</si>
  <si>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</si>
  <si>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</si>
  <si>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</si>
  <si>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</si>
  <si>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</si>
  <si>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</si>
  <si>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</si>
  <si>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</si>
  <si>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</si>
  <si>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</si>
  <si>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</si>
  <si>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</si>
  <si>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</si>
  <si>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</si>
  <si>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</si>
  <si>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</si>
  <si>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</si>
  <si>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</si>
  <si>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</si>
  <si>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</si>
  <si>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</si>
  <si>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</si>
  <si>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</si>
  <si>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</si>
  <si>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</si>
  <si>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</si>
  <si>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</si>
  <si>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</si>
  <si>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</si>
  <si>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</si>
  <si>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</si>
  <si>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</si>
  <si>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</si>
  <si>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</si>
  <si>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</si>
  <si>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</si>
  <si>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</si>
  <si>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</si>
  <si>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</si>
  <si>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</si>
  <si>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</si>
  <si>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</si>
  <si>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</si>
  <si>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</si>
  <si>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</si>
  <si>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</si>
  <si>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</si>
  <si>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</si>
  <si>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</si>
  <si>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</si>
  <si>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</si>
  <si>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</si>
  <si>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</si>
  <si>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</si>
  <si>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</si>
  <si>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</si>
  <si>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</si>
  <si>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</si>
  <si>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</si>
  <si>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</si>
  <si>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</si>
  <si>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</si>
  <si>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</si>
  <si>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</si>
  <si>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</si>
  <si>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</si>
  <si>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</si>
  <si>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</si>
  <si>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</si>
  <si>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</si>
  <si>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</si>
  <si>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</si>
  <si>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</si>
  <si>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</si>
  <si>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</si>
  <si>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</si>
  <si>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</si>
  <si>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</si>
  <si>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</si>
  <si>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</si>
  <si>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</si>
  <si>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</si>
  <si>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</si>
  <si>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</si>
  <si>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</si>
  <si>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</si>
  <si>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</si>
  <si>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</si>
  <si>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</si>
  <si>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</si>
  <si>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</si>
  <si>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</si>
  <si>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</si>
  <si>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</si>
  <si>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</si>
  <si>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</si>
  <si>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</si>
  <si>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</si>
  <si>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</si>
  <si>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</si>
  <si>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</si>
  <si>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</si>
  <si>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</si>
  <si>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</si>
  <si>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</si>
  <si>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</si>
  <si>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</si>
  <si>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</si>
  <si>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</si>
  <si>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</si>
  <si>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</si>
  <si>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</si>
  <si>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</si>
  <si>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</si>
  <si>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</si>
  <si>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</si>
  <si>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</si>
  <si>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</si>
  <si>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</si>
  <si>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</si>
  <si>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</si>
  <si>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</si>
  <si>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</si>
  <si>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</si>
  <si>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</si>
  <si>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</si>
  <si>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</si>
  <si>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</si>
  <si>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</si>
  <si>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</si>
  <si>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</si>
  <si>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</si>
  <si>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</si>
  <si>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</si>
  <si>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</si>
  <si>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</si>
  <si>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</si>
  <si>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</si>
  <si>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</si>
  <si>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</si>
  <si>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</si>
  <si>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</si>
  <si>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</si>
  <si>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</si>
  <si>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</si>
  <si>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</si>
  <si>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</si>
  <si>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</si>
  <si>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</si>
  <si>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</si>
  <si>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</si>
  <si>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</si>
  <si>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</si>
  <si>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</si>
  <si>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</si>
  <si>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</si>
  <si>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</si>
  <si>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</si>
  <si>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</si>
  <si>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</si>
  <si>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</si>
  <si>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</si>
  <si>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</si>
  <si>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</si>
  <si>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</si>
  <si>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</si>
  <si>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</si>
  <si>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</si>
  <si>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</si>
  <si>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</si>
  <si>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</si>
  <si>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</si>
  <si>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</si>
  <si>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</si>
  <si>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</si>
  <si>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</si>
  <si>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</si>
  <si>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</si>
  <si>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</si>
  <si>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</si>
  <si>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</si>
  <si>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</si>
  <si>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</si>
  <si>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</si>
  <si>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</si>
  <si>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</si>
  <si>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</si>
  <si>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</si>
  <si>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</si>
  <si>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</si>
  <si>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</si>
  <si>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</si>
  <si>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</si>
  <si>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</si>
  <si>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</si>
  <si>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</si>
  <si>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</si>
  <si>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</si>
  <si>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</si>
  <si>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</si>
  <si>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</si>
  <si>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</si>
  <si>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</si>
  <si>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</si>
  <si>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</si>
  <si>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</si>
  <si>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</si>
  <si>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</si>
  <si>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</si>
  <si>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</si>
  <si>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</si>
  <si>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</si>
  <si>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</si>
  <si>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</si>
  <si>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</si>
  <si>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</si>
  <si>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</si>
  <si>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</si>
  <si>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</si>
  <si>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</si>
  <si>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</si>
  <si>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</si>
  <si>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</si>
  <si>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</si>
  <si>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</si>
  <si>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</si>
  <si>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</si>
  <si>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</si>
  <si>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</si>
  <si>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</si>
  <si>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</si>
  <si>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</si>
  <si>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</si>
  <si>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</si>
  <si>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</si>
  <si>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</si>
  <si>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</si>
  <si>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</si>
  <si>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</si>
  <si>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</si>
  <si>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</si>
  <si>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</si>
  <si>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</si>
  <si>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</si>
  <si>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</si>
  <si>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</si>
  <si>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</si>
  <si>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</si>
  <si>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</si>
  <si>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</si>
  <si>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</si>
  <si>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</si>
  <si>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</si>
  <si>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</si>
  <si>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</si>
  <si>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</si>
  <si>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</si>
  <si>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</si>
  <si>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</si>
  <si>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</si>
  <si>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</si>
  <si>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</si>
  <si>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</si>
  <si>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</si>
  <si>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</si>
  <si>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</si>
  <si>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</si>
  <si>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</si>
  <si>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</si>
  <si>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</si>
  <si>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</si>
  <si>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</si>
  <si>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</si>
  <si>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</si>
  <si>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</si>
  <si>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</si>
  <si>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</si>
  <si>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</si>
  <si>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</si>
  <si>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</si>
  <si>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</si>
  <si>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</si>
  <si>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</si>
  <si>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</si>
  <si>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</si>
  <si>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</si>
  <si>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</si>
  <si>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</si>
  <si>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</si>
  <si>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</si>
  <si>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</si>
  <si>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</si>
  <si>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</si>
  <si>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</si>
  <si>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</si>
  <si>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</si>
  <si>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</si>
  <si>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</si>
  <si>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</si>
  <si>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</si>
  <si>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</si>
  <si>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</si>
  <si>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</si>
  <si>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</si>
  <si>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</si>
  <si>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</si>
  <si>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</si>
  <si>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</si>
  <si>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</si>
  <si>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</si>
  <si>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</si>
  <si>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</si>
  <si>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</si>
  <si>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</si>
  <si>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</si>
  <si>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</si>
  <si>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</si>
  <si>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</si>
  <si>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</si>
  <si>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</si>
  <si>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</si>
  <si>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</si>
  <si>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</si>
  <si>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</si>
  <si>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</si>
  <si>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</si>
  <si>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</si>
  <si>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</si>
  <si>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</si>
  <si>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</si>
  <si>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</si>
  <si>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</si>
  <si>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</si>
  <si>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</si>
  <si>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</si>
  <si>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</si>
  <si>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</si>
  <si>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</si>
  <si>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</si>
  <si>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</si>
  <si>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</si>
  <si>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</si>
  <si>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</si>
  <si>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</si>
  <si>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</si>
  <si>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</si>
  <si>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</si>
  <si>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</si>
  <si>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</si>
  <si>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</si>
  <si>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</si>
  <si>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</si>
  <si>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</si>
  <si>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</si>
  <si>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</si>
  <si>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</si>
  <si>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</si>
  <si>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</si>
  <si>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</si>
  <si>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</si>
  <si>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</si>
  <si>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</si>
  <si>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</si>
  <si>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</si>
  <si>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</si>
  <si>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</si>
  <si>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</si>
  <si>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</si>
  <si>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</si>
  <si>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</si>
  <si>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</si>
  <si>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</si>
  <si>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</si>
  <si>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</si>
  <si>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</si>
  <si>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</si>
  <si>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</si>
  <si>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</si>
  <si>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</si>
  <si>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</si>
  <si>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</si>
  <si>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</si>
  <si>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</si>
  <si>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</si>
  <si>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</si>
  <si>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</si>
  <si>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</si>
  <si>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</si>
  <si>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</si>
  <si>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</si>
  <si>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</si>
  <si>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</si>
  <si>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</si>
  <si>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</si>
  <si>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</si>
  <si>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</si>
  <si>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</si>
  <si>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</si>
  <si>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</si>
  <si>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</si>
  <si>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</si>
  <si>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</si>
  <si>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</si>
  <si>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</si>
  <si>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</si>
  <si>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</si>
  <si>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</si>
  <si>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</si>
  <si>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</si>
  <si>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</si>
  <si>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</si>
  <si>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</si>
  <si>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</si>
  <si>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</si>
  <si>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</si>
  <si>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</si>
  <si>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</si>
  <si>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</si>
  <si>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</si>
  <si>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</si>
  <si>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</si>
  <si>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</si>
  <si>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</si>
  <si>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</si>
  <si>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</si>
  <si>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</si>
  <si>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</si>
  <si>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</si>
  <si>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</si>
  <si>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</si>
  <si>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</si>
  <si>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</si>
  <si>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</si>
  <si>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</si>
  <si>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</si>
  <si>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</si>
  <si>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</si>
  <si>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</si>
  <si>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</si>
  <si>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</si>
  <si>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</si>
  <si>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</si>
  <si>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</si>
  <si>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</si>
  <si>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</si>
  <si>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</si>
  <si>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</si>
  <si>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</si>
  <si>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</si>
  <si>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</si>
  <si>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</si>
  <si>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</si>
  <si>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</si>
  <si>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</si>
  <si>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</si>
  <si>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</si>
  <si>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</si>
  <si>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</si>
  <si>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</si>
  <si>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</si>
  <si>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</si>
  <si>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</si>
  <si>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</si>
  <si>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</si>
  <si>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</si>
  <si>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</si>
  <si>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</si>
  <si>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</si>
  <si>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</si>
  <si>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</si>
  <si>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</si>
  <si>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</si>
  <si>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</si>
  <si>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</si>
  <si>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</si>
  <si>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</si>
  <si>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</si>
  <si>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</si>
  <si>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</si>
  <si>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</si>
  <si>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</si>
  <si>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</si>
  <si>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</si>
  <si>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</si>
  <si>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</si>
  <si>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</si>
  <si>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</si>
  <si>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</si>
  <si>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</si>
  <si>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</si>
  <si>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</si>
  <si>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</si>
  <si>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</si>
  <si>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</si>
  <si>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</si>
  <si>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</si>
  <si>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</si>
  <si>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</si>
  <si>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</si>
  <si>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</si>
  <si>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</si>
  <si>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</si>
  <si>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</si>
  <si>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</si>
  <si>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</si>
  <si>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</si>
  <si>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</si>
  <si>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</si>
  <si>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</si>
  <si>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</si>
  <si>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</si>
  <si>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</si>
  <si>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</si>
  <si>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</si>
  <si>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</si>
  <si>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</si>
  <si>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</si>
  <si>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</si>
  <si>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</si>
  <si>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</si>
  <si>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</si>
  <si>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</si>
  <si>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</si>
  <si>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</si>
  <si>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</si>
  <si>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</si>
  <si>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</si>
  <si>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</si>
  <si>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</si>
  <si>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</si>
  <si>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</si>
  <si>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</si>
  <si>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</si>
  <si>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</si>
  <si>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</si>
  <si>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</si>
  <si>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</si>
  <si>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</si>
  <si>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</si>
  <si>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</si>
  <si>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</si>
  <si>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</si>
  <si>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</si>
  <si>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</si>
  <si>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</si>
  <si>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</si>
  <si>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</si>
  <si>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</si>
  <si>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</si>
  <si>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</si>
  <si>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</si>
  <si>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</si>
  <si>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</si>
  <si>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</si>
  <si>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</si>
  <si>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</si>
  <si>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</si>
  <si>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</si>
  <si>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</si>
  <si>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</si>
  <si>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</si>
  <si>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</si>
  <si>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</si>
  <si>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</si>
  <si>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</si>
  <si>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</si>
  <si>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</si>
  <si>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</si>
  <si>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</si>
  <si>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</si>
  <si>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</si>
  <si>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</si>
  <si>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</si>
  <si>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</si>
  <si>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</si>
  <si>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</si>
  <si>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</si>
  <si>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</si>
  <si>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</si>
  <si>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</si>
  <si>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</si>
  <si>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</si>
  <si>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</si>
  <si>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</si>
  <si>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</si>
  <si>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</si>
  <si>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</si>
  <si>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</si>
  <si>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</si>
  <si>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</si>
  <si>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</si>
  <si>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</si>
  <si>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</si>
  <si>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</si>
  <si>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</si>
  <si>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</si>
  <si>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</si>
  <si>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</si>
  <si>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</si>
  <si>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</si>
  <si>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</si>
  <si>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</si>
  <si>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</si>
  <si>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</si>
  <si>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</si>
  <si>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</si>
  <si>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</si>
  <si>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</si>
  <si>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</si>
  <si>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</si>
  <si>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</si>
  <si>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</si>
  <si>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</si>
  <si>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</si>
  <si>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</si>
  <si>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</si>
  <si>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</si>
  <si>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</si>
  <si>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</si>
  <si>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</si>
  <si>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</si>
  <si>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</si>
  <si>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</si>
  <si>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</si>
  <si>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</si>
  <si>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</si>
  <si>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</si>
  <si>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</si>
  <si>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</si>
  <si>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</si>
  <si>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</si>
  <si>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</si>
  <si>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</si>
  <si>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</si>
  <si>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</si>
  <si>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</si>
  <si>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</si>
  <si>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</si>
  <si>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</si>
  <si>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</si>
  <si>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</si>
  <si>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</si>
  <si>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</si>
  <si>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</si>
  <si>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</si>
  <si>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</si>
  <si>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</si>
  <si>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</si>
  <si>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</si>
  <si>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</si>
  <si>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</si>
  <si>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</si>
  <si>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</si>
  <si>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</si>
  <si>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</si>
  <si>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</si>
  <si>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</si>
  <si>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</si>
  <si>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</si>
  <si>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</si>
  <si>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</si>
  <si>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</si>
  <si>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</si>
  <si>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</si>
  <si>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</si>
  <si>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</si>
  <si>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</si>
  <si>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</si>
  <si>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</si>
  <si>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</si>
  <si>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</si>
  <si>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</si>
  <si>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</si>
  <si>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</si>
  <si>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</si>
  <si>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</si>
  <si>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</si>
  <si>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</si>
  <si>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</si>
  <si>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</si>
  <si>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</si>
  <si>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</si>
  <si>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</si>
  <si>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</si>
  <si>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</si>
  <si>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</si>
  <si>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</si>
  <si>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</si>
  <si>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</si>
  <si>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</si>
  <si>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</si>
  <si>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</si>
  <si>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</si>
  <si>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</si>
  <si>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</si>
  <si>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</si>
  <si>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</si>
  <si>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</si>
  <si>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</si>
  <si>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</si>
  <si>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</si>
  <si>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</si>
  <si>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</si>
  <si>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</si>
  <si>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</si>
  <si>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</si>
  <si>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</si>
  <si>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</si>
  <si>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</si>
  <si>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</si>
  <si>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</si>
  <si>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</si>
  <si>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</si>
  <si>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</si>
  <si>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</si>
  <si>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</si>
  <si>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</si>
  <si>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</si>
  <si>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</si>
  <si>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</si>
  <si>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</si>
  <si>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</si>
  <si>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</si>
  <si>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</si>
  <si>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</si>
  <si>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</si>
  <si>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</si>
  <si>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</si>
  <si>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</si>
  <si>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</si>
  <si>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</si>
  <si>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</si>
  <si>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</si>
  <si>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</si>
  <si>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</si>
  <si>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</si>
  <si>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</si>
  <si>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</si>
  <si>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</si>
  <si>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</si>
  <si>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</si>
  <si>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</si>
  <si>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</si>
  <si>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</si>
  <si>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</si>
  <si>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</si>
  <si>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</si>
  <si>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</si>
  <si>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</si>
  <si>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</si>
  <si>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</si>
  <si>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</si>
  <si>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</si>
  <si>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</si>
  <si>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</si>
  <si>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</si>
  <si>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</si>
  <si>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</si>
  <si>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</si>
  <si>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</si>
  <si>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</si>
  <si>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</si>
  <si>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</si>
  <si>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</si>
  <si>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</si>
  <si>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</si>
  <si>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</si>
  <si>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</si>
  <si>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</si>
  <si>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</si>
  <si>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</si>
  <si>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</si>
  <si>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</si>
  <si>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</si>
  <si>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</si>
  <si>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</si>
  <si>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</si>
  <si>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</si>
  <si>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</si>
  <si>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</si>
  <si>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</si>
  <si>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</si>
  <si>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</si>
  <si>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</si>
  <si>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</si>
  <si>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</si>
  <si>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</si>
  <si>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</si>
  <si>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</si>
  <si>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</si>
  <si>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</si>
  <si>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</si>
  <si>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</si>
  <si>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</si>
  <si>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</si>
  <si>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</si>
  <si>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</si>
  <si>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</si>
  <si>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</si>
  <si>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</si>
  <si>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</si>
  <si>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</si>
  <si>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</si>
  <si>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</si>
  <si>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</si>
  <si>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</si>
  <si>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</si>
  <si>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</si>
  <si>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</si>
  <si>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</si>
  <si>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</si>
  <si>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</si>
  <si>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</si>
  <si>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</si>
  <si>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</si>
  <si>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</si>
  <si>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</si>
  <si>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</si>
  <si>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</si>
  <si>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</si>
  <si>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</si>
  <si>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</si>
  <si>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</si>
  <si>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</si>
  <si>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</si>
  <si>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</si>
  <si>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</si>
  <si>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</si>
  <si>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</si>
  <si>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</si>
  <si>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</si>
  <si>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</si>
  <si>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</si>
  <si>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</si>
  <si>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</si>
  <si>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</si>
  <si>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</si>
  <si>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</si>
  <si>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</si>
  <si>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</si>
  <si>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</si>
  <si>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</si>
  <si>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</si>
  <si>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</si>
  <si>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</si>
  <si>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</si>
  <si>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</si>
  <si>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</si>
  <si>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</si>
  <si>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</si>
  <si>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</si>
  <si>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</si>
  <si>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</si>
  <si>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</si>
  <si>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</si>
  <si>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</si>
  <si>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</si>
  <si>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</si>
  <si>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</si>
  <si>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</si>
  <si>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</si>
  <si>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</si>
  <si>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</si>
  <si>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</si>
  <si>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</si>
  <si>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</si>
  <si>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</si>
  <si>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</si>
  <si>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</si>
  <si>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</si>
  <si>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</si>
  <si>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</si>
  <si>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</si>
  <si>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</si>
  <si>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</si>
  <si>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</si>
  <si>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</si>
  <si>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</si>
  <si>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</si>
  <si>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</si>
  <si>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</si>
  <si>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</si>
  <si>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</si>
  <si>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</si>
  <si>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</si>
  <si>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</si>
  <si>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</si>
  <si>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</si>
  <si>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</si>
  <si>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</si>
  <si>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</si>
  <si>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</si>
  <si>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</si>
  <si>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</si>
  <si>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</si>
  <si>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</si>
  <si>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</si>
  <si>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</si>
  <si>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</si>
  <si>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</si>
  <si>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</si>
  <si>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</si>
  <si>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</si>
  <si>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</si>
  <si>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</si>
  <si>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</si>
  <si>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</si>
  <si>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</si>
  <si>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</si>
  <si>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</si>
  <si>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</si>
  <si>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</si>
  <si>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</si>
  <si>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</si>
  <si>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</si>
  <si>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</si>
  <si>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</si>
  <si>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</si>
  <si>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</si>
  <si>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</si>
  <si>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</si>
  <si>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</si>
  <si>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</si>
  <si>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</si>
  <si>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</si>
  <si>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</si>
  <si>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</si>
  <si>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</si>
  <si>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</si>
  <si>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</si>
  <si>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</si>
  <si>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</si>
  <si>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</si>
  <si>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</si>
  <si>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</si>
  <si>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</si>
  <si>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</si>
  <si>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</si>
  <si>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</si>
  <si>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</si>
  <si>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</si>
  <si>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</si>
  <si>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</si>
  <si>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</si>
  <si>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</si>
  <si>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</si>
  <si>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</si>
  <si>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</si>
  <si>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</si>
  <si>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</si>
  <si>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</si>
  <si>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</si>
  <si>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</si>
  <si>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</si>
  <si>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</si>
  <si>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</si>
  <si>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</si>
  <si>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</si>
  <si>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</si>
  <si>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</si>
  <si>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</si>
  <si>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</si>
  <si>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</si>
  <si>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</si>
  <si>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</si>
  <si>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</si>
  <si>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</si>
  <si>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</si>
  <si>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</si>
  <si>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</si>
  <si>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</si>
  <si>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</si>
  <si>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</si>
  <si>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</si>
  <si>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</si>
  <si>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</si>
  <si>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</si>
  <si>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</si>
  <si>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</si>
  <si>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</si>
  <si>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</si>
  <si>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</si>
  <si>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</si>
  <si>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</si>
  <si>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</si>
  <si>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</si>
  <si>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</si>
  <si>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</si>
  <si>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</si>
  <si>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</si>
  <si>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</si>
  <si>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</si>
  <si>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</si>
  <si>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</si>
  <si>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</si>
  <si>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</si>
  <si>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</si>
  <si>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</si>
  <si>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</si>
  <si>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</si>
  <si>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</si>
  <si>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</si>
  <si>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</si>
  <si>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</si>
  <si>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</si>
  <si>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</si>
  <si>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</si>
  <si>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</si>
  <si>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</si>
  <si>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</si>
  <si>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</si>
  <si>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</si>
  <si>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</si>
  <si>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</si>
  <si>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</si>
  <si>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</si>
  <si>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</si>
  <si>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</si>
  <si>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</si>
  <si>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</si>
  <si>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</si>
  <si>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</si>
  <si>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</si>
  <si>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</si>
  <si>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</si>
  <si>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</si>
  <si>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</si>
  <si>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</si>
  <si>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</si>
  <si>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</si>
  <si>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</si>
  <si>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</si>
  <si>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</si>
  <si>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</si>
  <si>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</si>
  <si>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</si>
  <si>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</si>
  <si>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</si>
  <si>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</si>
  <si>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</si>
  <si>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</si>
  <si>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</si>
  <si>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</si>
  <si>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</si>
  <si>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</si>
  <si>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</si>
  <si>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</si>
  <si>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</si>
  <si>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</si>
  <si>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</si>
  <si>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</si>
  <si>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</si>
  <si>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</si>
  <si>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</si>
  <si>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</si>
  <si>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</si>
  <si>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</si>
  <si>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</si>
  <si>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</si>
  <si>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</si>
  <si>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</si>
  <si>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</si>
  <si>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</si>
  <si>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</si>
  <si>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</si>
  <si>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</si>
  <si>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</si>
  <si>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</si>
  <si>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</si>
  <si>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</si>
  <si>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</si>
  <si>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</si>
  <si>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</si>
  <si>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</si>
  <si>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</si>
  <si>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</si>
  <si>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</si>
  <si>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</si>
  <si>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</si>
  <si>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</si>
  <si>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</si>
  <si>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</si>
  <si>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</si>
  <si>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</si>
  <si>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</si>
  <si>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</si>
  <si>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</si>
  <si>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</si>
  <si>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</si>
  <si>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</si>
  <si>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</si>
  <si>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</si>
  <si>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</si>
  <si>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</si>
  <si>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</si>
  <si>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</si>
  <si>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</si>
  <si>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</si>
  <si>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</si>
  <si>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</si>
  <si>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</si>
  <si>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</si>
  <si>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</si>
  <si>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</si>
  <si>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</si>
  <si>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</si>
  <si>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</si>
  <si>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</si>
  <si>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</si>
  <si>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</si>
  <si>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</si>
  <si>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</si>
  <si>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</si>
  <si>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</si>
  <si>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</si>
  <si>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</si>
  <si>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</si>
  <si>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</si>
  <si>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</si>
  <si>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</si>
  <si>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</si>
  <si>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</si>
  <si>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</si>
  <si>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</si>
  <si>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</si>
  <si>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</si>
  <si>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</si>
  <si>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</si>
  <si>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</si>
  <si>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</si>
  <si>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</si>
  <si>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</si>
  <si>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</si>
  <si>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</si>
  <si>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</si>
  <si>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</si>
  <si>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</si>
  <si>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</si>
  <si>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</si>
  <si>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</si>
  <si>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</si>
  <si>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</si>
  <si>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</si>
  <si>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</si>
  <si>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</si>
  <si>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</si>
  <si>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</si>
  <si>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</si>
  <si>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</si>
  <si>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</si>
  <si>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</si>
  <si>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</si>
  <si>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</si>
  <si>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</si>
  <si>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</si>
  <si>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</si>
  <si>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</si>
  <si>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</si>
  <si>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</si>
  <si>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</si>
  <si>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</si>
  <si>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</si>
  <si>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</si>
  <si>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</si>
  <si>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</si>
  <si>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</si>
  <si>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</si>
  <si>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</si>
  <si>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</si>
  <si>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</si>
  <si>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</si>
  <si>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</si>
  <si>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</si>
  <si>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</si>
  <si>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</si>
  <si>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</si>
  <si>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</si>
  <si>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</si>
  <si>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</si>
  <si>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</si>
  <si>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</si>
  <si>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</si>
  <si>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</si>
  <si>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</si>
  <si>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</si>
  <si>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</si>
  <si>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</si>
  <si>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</si>
  <si>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</si>
  <si>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</si>
  <si>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</si>
  <si>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</si>
  <si>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</si>
  <si>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</si>
  <si>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</si>
  <si>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</si>
  <si>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</si>
  <si>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</si>
  <si>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</si>
  <si>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</si>
  <si>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</si>
  <si>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</si>
  <si>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</si>
  <si>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</si>
  <si>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</si>
  <si>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</si>
  <si>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</si>
  <si>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</si>
  <si>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</si>
  <si>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</si>
  <si>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</si>
  <si>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</si>
  <si>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</si>
  <si>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</si>
  <si>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</si>
  <si>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</si>
  <si>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</si>
  <si>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</si>
  <si>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</si>
  <si>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</si>
  <si>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</si>
  <si>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</si>
  <si>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</si>
  <si>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</si>
  <si>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</si>
  <si>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</si>
  <si>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</si>
  <si>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</si>
  <si>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</si>
  <si>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</si>
  <si>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</si>
  <si>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</si>
  <si>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</si>
  <si>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</si>
  <si>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</si>
  <si>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</si>
  <si>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</si>
  <si>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</si>
  <si>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</si>
  <si>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</si>
  <si>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</si>
  <si>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</si>
  <si>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</si>
  <si>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</si>
  <si>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</si>
  <si>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</si>
  <si>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</si>
  <si>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</si>
  <si>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</si>
  <si>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</si>
  <si>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</si>
  <si>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</si>
  <si>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</si>
  <si>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</si>
  <si>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</si>
  <si>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</si>
  <si>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</si>
  <si>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</si>
  <si>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</si>
  <si>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</si>
  <si>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</si>
  <si>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</si>
  <si>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</si>
  <si>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</si>
  <si>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</si>
  <si>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</si>
  <si>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</si>
  <si>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</si>
  <si>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</si>
  <si>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</si>
  <si>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</si>
  <si>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</si>
  <si>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</si>
  <si>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</si>
  <si>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</si>
  <si>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</si>
  <si>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</si>
  <si>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</si>
  <si>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</si>
  <si>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</si>
  <si>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</si>
  <si>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</si>
  <si>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</si>
  <si>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</si>
  <si>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</si>
  <si>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</si>
  <si>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</si>
  <si>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</si>
  <si>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</si>
  <si>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</si>
  <si>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</si>
  <si>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</si>
  <si>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</si>
  <si>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</si>
  <si>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</si>
  <si>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</si>
  <si>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</si>
  <si>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</si>
  <si>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</si>
  <si>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</si>
  <si>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</si>
  <si>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</si>
  <si>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</si>
  <si>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</si>
  <si>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</si>
  <si>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</si>
  <si>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</si>
  <si>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</si>
  <si>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</si>
  <si>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</si>
  <si>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</si>
  <si>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</si>
  <si>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</si>
  <si>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</si>
  <si>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</si>
  <si>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</si>
  <si>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</si>
  <si>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</si>
  <si>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</si>
  <si>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</si>
  <si>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</si>
  <si>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</si>
  <si>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</si>
  <si>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</si>
  <si>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</si>
  <si>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</si>
  <si>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</si>
  <si>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</si>
  <si>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</si>
  <si>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</si>
  <si>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</si>
  <si>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</si>
  <si>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</si>
  <si>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</si>
  <si>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</si>
  <si>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</si>
  <si>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</si>
  <si>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</si>
  <si>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</si>
  <si>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</si>
  <si>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</si>
  <si>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</si>
  <si>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</si>
  <si>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</si>
  <si>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</si>
  <si>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</si>
  <si>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</si>
  <si>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</si>
  <si>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</si>
  <si>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</si>
  <si>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</si>
  <si>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</si>
  <si>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</si>
  <si>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</si>
  <si>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</si>
  <si>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</si>
  <si>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</si>
  <si>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</si>
  <si>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</si>
  <si>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</si>
  <si>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</si>
  <si>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</si>
  <si>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</si>
  <si>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</si>
  <si>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</si>
  <si>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</si>
  <si>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</si>
  <si>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</si>
  <si>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</si>
  <si>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</si>
  <si>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</si>
  <si>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</si>
  <si>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</si>
  <si>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</si>
  <si>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</si>
  <si>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</si>
  <si>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</si>
  <si>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</si>
  <si>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</si>
  <si>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</si>
  <si>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</si>
  <si>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</si>
  <si>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</si>
  <si>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</si>
  <si>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</si>
  <si>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</si>
  <si>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</si>
  <si>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</si>
  <si>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</si>
  <si>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</si>
  <si>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</si>
  <si>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</si>
  <si>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</si>
  <si>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</si>
  <si>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</si>
  <si>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</si>
  <si>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</si>
  <si>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</si>
  <si>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</si>
  <si>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</si>
  <si>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</si>
  <si>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</si>
  <si>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</si>
  <si>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</si>
  <si>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</si>
  <si>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</si>
  <si>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</si>
  <si>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</si>
  <si>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</si>
  <si>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</si>
  <si>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</si>
  <si>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</si>
  <si>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</si>
  <si>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</si>
  <si>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</si>
  <si>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</si>
  <si>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</si>
  <si>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</si>
  <si>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</si>
  <si>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</si>
  <si>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</si>
  <si>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</si>
  <si>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</si>
  <si>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</si>
  <si>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</si>
  <si>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</si>
  <si>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</si>
  <si>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</si>
  <si>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</si>
  <si>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</si>
  <si>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</si>
  <si>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</si>
  <si>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</si>
  <si>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</si>
  <si>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</si>
  <si>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</si>
  <si>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</si>
  <si>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</si>
  <si>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</si>
  <si>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</si>
  <si>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</si>
  <si>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</si>
  <si>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</si>
  <si>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</si>
  <si>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</si>
  <si>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</si>
  <si>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</si>
  <si>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</si>
  <si>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</si>
  <si>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</si>
  <si>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</si>
  <si>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</si>
  <si>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</si>
  <si>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</si>
  <si>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</si>
  <si>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</si>
  <si>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</si>
  <si>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</si>
  <si>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</si>
  <si>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</si>
  <si>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</si>
  <si>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</si>
  <si>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</si>
  <si>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</si>
  <si>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</si>
  <si>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</si>
  <si>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</si>
  <si>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</si>
  <si>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</si>
  <si>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</si>
  <si>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</si>
  <si>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</si>
  <si>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</si>
  <si>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</si>
  <si>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</si>
  <si>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</si>
  <si>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</si>
  <si>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</si>
  <si>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</si>
  <si>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</si>
  <si>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</si>
  <si>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</si>
  <si>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</si>
  <si>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</si>
  <si>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</si>
  <si>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</si>
  <si>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</si>
  <si>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</si>
  <si>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</si>
  <si>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</si>
  <si>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</si>
  <si>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</si>
  <si>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</si>
  <si>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</si>
  <si>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</si>
  <si>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</si>
  <si>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</si>
  <si>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</si>
  <si>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</si>
  <si>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</si>
  <si>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</si>
  <si>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</si>
  <si>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</si>
  <si>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</si>
  <si>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</si>
  <si>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</si>
  <si>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</si>
  <si>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</si>
  <si>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</si>
  <si>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</si>
  <si>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</si>
  <si>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</si>
  <si>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</si>
  <si>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</si>
  <si>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</si>
  <si>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</si>
  <si>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</si>
  <si>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</si>
  <si>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</si>
  <si>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</si>
  <si>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</si>
  <si>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</si>
  <si>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</si>
  <si>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</si>
  <si>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</si>
  <si>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</si>
  <si>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</si>
  <si>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</si>
  <si>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</si>
  <si>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</si>
  <si>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</si>
  <si>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</si>
  <si>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</si>
  <si>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</si>
  <si>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</si>
  <si>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</si>
  <si>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</si>
  <si>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</si>
  <si>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</si>
  <si>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</si>
  <si>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</si>
  <si>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</si>
  <si>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</si>
  <si>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</si>
  <si>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</si>
  <si>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</si>
  <si>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</si>
  <si>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</si>
  <si>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</si>
  <si>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</si>
  <si>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</si>
  <si>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</si>
  <si>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</si>
  <si>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</si>
  <si>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</si>
  <si>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</si>
  <si>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</si>
  <si>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</si>
  <si>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</si>
  <si>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</si>
  <si>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</si>
  <si>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</si>
  <si>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</si>
  <si>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</si>
  <si>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</si>
  <si>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</si>
  <si>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</si>
  <si>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</si>
  <si>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</si>
  <si>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</si>
  <si>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</si>
  <si>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</si>
  <si>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</si>
  <si>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</si>
  <si>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</si>
  <si>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</si>
  <si>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</si>
  <si>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</si>
  <si>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</si>
  <si>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</si>
  <si>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</si>
  <si>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</si>
  <si>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</si>
  <si>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</si>
  <si>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</si>
  <si>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</si>
  <si>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</si>
  <si>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</si>
  <si>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</si>
  <si>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</si>
  <si>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</si>
  <si>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</si>
  <si>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</si>
  <si>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</si>
  <si>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</si>
  <si>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</si>
  <si>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</si>
  <si>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</si>
  <si>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</si>
  <si>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</si>
  <si>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</si>
  <si>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</si>
  <si>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</si>
  <si>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</si>
  <si>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</si>
  <si>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</si>
  <si>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</si>
  <si>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</si>
  <si>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</si>
  <si>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</si>
  <si>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</si>
  <si>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</si>
  <si>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</si>
  <si>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</si>
  <si>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</si>
  <si>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</si>
  <si>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</si>
  <si>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</si>
  <si>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</si>
  <si>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</si>
  <si>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</si>
  <si>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</si>
  <si>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</si>
  <si>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</si>
  <si>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</si>
  <si>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</si>
  <si>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</si>
  <si>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</si>
  <si>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</si>
  <si>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</si>
  <si>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</si>
  <si>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</si>
  <si>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</si>
  <si>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</si>
  <si>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</si>
  <si>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</si>
  <si>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</si>
  <si>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</si>
  <si>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</si>
  <si>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</si>
  <si>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</si>
  <si>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</si>
  <si>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</si>
  <si>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</si>
  <si>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</si>
  <si>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</si>
  <si>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</si>
  <si>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</si>
  <si>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</si>
  <si>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</si>
  <si>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</si>
  <si>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</si>
  <si>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</si>
  <si>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</si>
  <si>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</si>
  <si>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</si>
  <si>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</si>
  <si>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</si>
  <si>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</si>
  <si>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</si>
  <si>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</si>
  <si>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</si>
  <si>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</si>
  <si>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</si>
  <si>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</si>
  <si>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</si>
  <si>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</si>
  <si>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</si>
  <si>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</si>
  <si>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</si>
  <si>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</si>
  <si>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</si>
  <si>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</si>
  <si>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</si>
  <si>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</si>
  <si>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</si>
  <si>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</si>
  <si>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</si>
  <si>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</si>
  <si>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</si>
  <si>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</si>
  <si>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</si>
  <si>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</si>
  <si>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</si>
  <si>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</si>
  <si>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</si>
  <si>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</si>
  <si>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</si>
  <si>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</si>
  <si>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</si>
  <si>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</si>
  <si>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</si>
  <si>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</si>
  <si>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</si>
  <si>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</si>
  <si>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</si>
  <si>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</si>
  <si>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</si>
  <si>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</si>
  <si>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</si>
  <si>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</si>
  <si>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</si>
  <si>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</si>
  <si>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</si>
  <si>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</si>
  <si>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</si>
  <si>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</si>
  <si>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</si>
  <si>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</si>
  <si>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</si>
  <si>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</si>
  <si>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</si>
  <si>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</si>
  <si>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</si>
  <si>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</si>
  <si>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</si>
  <si>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</si>
  <si>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</si>
  <si>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</si>
  <si>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</si>
  <si>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</si>
  <si>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</si>
  <si>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</si>
  <si>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</si>
  <si>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</si>
  <si>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</si>
  <si>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</si>
  <si>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</si>
  <si>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</si>
  <si>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</si>
  <si>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</si>
  <si>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</si>
  <si>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</si>
  <si>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</si>
  <si>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</si>
  <si>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</si>
  <si>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</si>
  <si>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</si>
  <si>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</si>
  <si>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</si>
  <si>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</si>
  <si>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</si>
  <si>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</si>
  <si>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</si>
  <si>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</si>
  <si>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</si>
  <si>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</si>
  <si>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</si>
  <si>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</si>
  <si>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</si>
  <si>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</si>
  <si>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</si>
  <si>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</si>
  <si>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</si>
  <si>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</si>
  <si>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</si>
  <si>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</si>
  <si>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</si>
  <si>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</si>
  <si>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</si>
  <si>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</si>
  <si>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</si>
  <si>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</si>
  <si>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</si>
  <si>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</si>
  <si>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</si>
  <si>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</si>
  <si>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</si>
  <si>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</si>
  <si>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</si>
  <si>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</si>
  <si>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</si>
  <si>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</si>
  <si>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</si>
  <si>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</si>
  <si>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</si>
  <si>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</si>
  <si>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</si>
  <si>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</si>
  <si>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</si>
  <si>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</si>
  <si>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</si>
  <si>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</si>
  <si>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</si>
  <si>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</si>
  <si>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</si>
  <si>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</si>
  <si>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</si>
  <si>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</si>
  <si>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</si>
  <si>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</si>
  <si>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</si>
  <si>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</si>
  <si>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</si>
  <si>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</si>
  <si>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</si>
  <si>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</si>
  <si>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</si>
  <si>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</si>
  <si>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</si>
  <si>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</si>
  <si>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</si>
  <si>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</si>
  <si>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</si>
  <si>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</si>
  <si>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</si>
  <si>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</si>
  <si>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</si>
  <si>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</si>
  <si>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</si>
  <si>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</si>
  <si>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</si>
  <si>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</si>
  <si>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</si>
  <si>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</si>
  <si>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</si>
  <si>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</si>
  <si>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</si>
  <si>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</si>
  <si>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</si>
  <si>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</si>
  <si>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</si>
  <si>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</si>
  <si>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</si>
  <si>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</si>
  <si>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</si>
  <si>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</si>
  <si>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</si>
  <si>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</si>
  <si>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</si>
  <si>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</si>
  <si>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</si>
  <si>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</si>
  <si>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</si>
  <si>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</si>
  <si>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</si>
  <si>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</si>
  <si>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</si>
  <si>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</si>
  <si>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</si>
  <si>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 xml:space="preserve">access issue as site  Located at seaport/As per seaport maintenance, team working to restore </t>
  </si>
  <si>
    <t>PCM-20251005-00000990</t>
  </si>
  <si>
    <t xml:space="preserve">Access issue, located inside Airport, need special arrangement </t>
  </si>
  <si>
    <t>NO PCM</t>
  </si>
  <si>
    <t>Site located inside Durrat al-arus village and sceco blackout// team saving HUB. Another team one the way need 30 Min</t>
  </si>
  <si>
    <t xml:space="preserve"> PCM-20251005-00001880 </t>
  </si>
  <si>
    <t>EM team on the way need 90 Min</t>
  </si>
  <si>
    <t xml:space="preserve"> PCM-20251005-00001928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</si>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</sst>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1">
    <sortCondition ref="H1:H3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7" totalsRowShown="0" headerRowDxfId="64" dataDxfId="63" headerRowBorderDxfId="61" tableBorderDxfId="62">
  <autoFilter ref="A1:L121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 totalsRowShown="0" headerRowDxfId="48" dataDxfId="47" headerRowBorderDxfId="45" tableBorderDxfId="46" totalsRowBorderDxfId="44">
  <autoFilter ref="A1:L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5" totalsRowShown="0" headerRowDxfId="15" dataDxfId="14" headerRowBorderDxfId="12" tableBorderDxfId="13">
  <autoFilter ref="A1:L29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1"/>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272.62213506944681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45935.570560995373</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45935.570560995373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45935.570560995373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45935.570560995373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45935.570560995373</v>
      </c>
      <c r="H7" s="68"/>
      <c r="I7" s="73" t="str">
        <f>IFERROR(VLOOKUP(D7,DB!A:F,6,0),"")</f>
        <v/>
      </c>
      <c r="J7" s="73" t="str">
        <f>IFERROR(VLOOKUP(D7,DB!A:G,7,0),"")</f>
        <v/>
      </c>
      <c r="K7" s="69"/>
      <c r="L7" s="70" t="str">
        <f>IFERROR(VLOOKUP(D7,DB!A:I,9,0),"")</f>
        <v/>
      </c>
    </row>
    <row r="8" spans="1:12" ht="15" customHeight="1">
      <c r="A8" s="141"/>
      <c r="B8" s="142" t="str">
        <f>IFERROR(VLOOKUP(D8,DB!A:K,11,0),"")</f>
        <v/>
      </c>
      <c r="C8" s="142"/>
      <c r="D8" s="142"/>
      <c r="E8" s="143"/>
      <c r="F8" s="144"/>
      <c r="G8" s="145">
        <f ca="1">IFERROR(NOW()-F8,"")</f>
        <v>45935.570560995373</v>
      </c>
      <c r="H8" s="144"/>
      <c r="I8" s="142" t="str">
        <f>IFERROR(VLOOKUP(D8,DB!A:F,6,0),"")</f>
        <v/>
      </c>
      <c r="J8" s="142" t="str">
        <f>IFERROR(VLOOKUP(D8,DB!A:G,7,0),"")</f>
        <v/>
      </c>
      <c r="K8" s="146"/>
      <c r="L8" s="147" t="str">
        <f>IFERROR(VLOOKUP(D8,DB!A:I,9,0),"")</f>
        <v/>
      </c>
    </row>
    <row r="9" spans="1:12" ht="15" customHeight="1">
      <c r="A9" s="141"/>
      <c r="B9" s="142" t="str">
        <f>IFERROR(VLOOKUP(D9,DB!A:K,11,0),"")</f>
        <v/>
      </c>
      <c r="C9" s="142"/>
      <c r="D9" s="142"/>
      <c r="E9" s="143"/>
      <c r="F9" s="144"/>
      <c r="G9" s="145">
        <f ca="1">IFERROR(NOW()-F9,"")</f>
        <v>45935.570560995373</v>
      </c>
      <c r="H9" s="144"/>
      <c r="I9" s="142" t="str">
        <f>IFERROR(VLOOKUP(D9,DB!A:F,6,0),"")</f>
        <v/>
      </c>
      <c r="J9" s="142" t="str">
        <f>IFERROR(VLOOKUP(D9,DB!A:G,7,0),"")</f>
        <v/>
      </c>
      <c r="K9" s="146"/>
      <c r="L9" s="147" t="str">
        <f>IFERROR(VLOOKUP(D9,DB!A:I,9,0),"")</f>
        <v/>
      </c>
    </row>
    <row r="10" spans="1:12" ht="15" customHeight="1">
      <c r="A10" s="63"/>
      <c r="B10" s="73" t="str">
        <f>IFERROR(VLOOKUP(D10,DB!A:K,11,0),"")</f>
        <v/>
      </c>
      <c r="C10" s="64"/>
      <c r="D10" s="64"/>
      <c r="E10" s="65"/>
      <c r="F10" s="66"/>
      <c r="G10" s="67">
        <f ca="1">IFERROR(NOW()-F10,"")</f>
        <v>45935.570560995373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45935.570560995373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45935.570560995373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45935.570560995373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45935.570560995373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45935.570560995373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45935.570560995373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45935.570560995373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45935.570560995373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45935.570560995373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45935.570560995373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45935.570560995373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45935.570560995373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45935.570560995373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45935.570560995373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45935.570560995373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45935.570560995373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45935.570560995373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45935.570560995373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45935.570560995373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45935.570560995373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45935.570560995373</v>
      </c>
      <c r="H31" s="68"/>
      <c r="I31" s="73" t="str">
        <f>IFERROR(VLOOKUP(D31,DB!A:F,6,0),"")</f>
        <v/>
      </c>
      <c r="J31" s="73" t="str">
        <f>IFERROR(VLOOKUP(D31,DB!A:G,7,0),"")</f>
        <v/>
      </c>
      <c r="K31" s="69"/>
      <c r="L31" s="70" t="str">
        <f>IFERROR(VLOOKUP(D31,DB!A:I,9,0),"")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243.91877858796215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128.84347766204155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110.57072303241148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45935.570560995373</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45935.570560995373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45935.570560995373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45935.570560995373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45935.570560995373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45935.570560995373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45935.570560995373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8"/>
      <c r="E13" s="131"/>
      <c r="F13" s="132"/>
      <c r="G13" s="133">
        <f ca="1">IFERROR(NOW()-F13,"-")</f>
        <v>45935.570560995373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45935.570560995373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45935.570560995373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45935.570560995373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45935.570560995373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45935.570560995373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45935.570560995373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45935.570560995373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45935.570560995373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45935.570560995373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45935.570560995373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45935.570560995373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45935.570560995373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45935.570560995373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45935.570560995373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45935.570560995373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45935.570560995373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45935.570560995373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45935.570560995373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45935.570560995373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45935.570560995373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45935.570560995373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45935.570560995373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45935.570560995373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45935.570560995373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45935.570560995373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45935.570560995373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45935.570560995373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45935.570560995373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45935.570560995373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45935.570560995373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45935.570560995373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45935.570560995373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45935.570560995373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45935.570560995373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45935.570560995373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45935.570560995373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45935.570560995373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45935.570560995373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45935.570560995373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45935.570560995373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45935.570560995373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45935.570560995373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45935.570560995373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45935.570560995373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45935.570560995373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45935.570560995373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45935.570560995373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45935.570560995373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45935.570560995373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45935.570560995373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45935.570560995373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45935.570560995373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45935.570560995373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45935.570560995373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45935.570560995373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45935.570560995373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45935.570560995373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45935.570560995373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45935.570560995373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45935.570560995373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45935.570560995373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45935.570560995373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45935.570560995373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45935.570560995373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45935.570560995373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45935.570560995373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45935.570560995373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45935.570560995373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45935.570560995373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45935.570560995373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45935.570560995373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45935.570560995373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45935.570560995373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45935.570560995373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45935.570560995373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45935.570560995373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45935.570560995373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45935.570560995373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45935.570560995373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45935.570560995373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45935.570560995373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45935.570560995373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45935.570560995373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45935.570560995373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45935.570560995373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45935.570560995373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45935.570560995373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45935.570560995373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45935.570560995373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45935.570560995373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45935.570560995373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45935.570560995373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45935.570560995373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45935.570560995373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45935.570560995373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45935.570560995373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45935.570560995373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45935.570560995373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45935.570560995373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45935.570560995373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45935.570560995373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45935.570560995373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45935.570560995373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45935.570560995373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45935.570560995373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45935.570560995373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45935.570560995373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45935.570560995373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45935.570560995373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45935.570560995373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45935.570560995373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45935.570560995373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45935.570560995373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45935.570560995373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45935.570560995373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45935.570560995373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45935.570560995373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45935.570560995373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45935.570560995373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45935.570560995373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45935.570560995373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45935.570560995373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45935.570560995373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45935.570560995373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45935.570560995373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45935.570560995373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45935.570560995373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45935.570560995373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45935.570560995373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45935.570560995373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45935.570560995373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45935.570560995373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45935.570560995373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45935.570560995373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45935.570560995373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45935.570560995373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45935.570560995373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45935.570560995373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45935.570560995373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45935.570560995373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45935.570560995373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45935.570560995373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45935.570560995373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45935.570560995373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45935.570560995373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45935.570560995373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45935.570560995373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45935.570560995373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45935.570560995373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45935.570560995373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45935.570560995373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45935.570560995373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45935.570560995373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45935.570560995373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45935.570560995373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45935.570560995373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45935.570560995373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45935.570560995373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45935.570560995373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45935.570560995373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45935.570560995373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45935.570560995373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45935.570560995373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45935.570560995373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45935.570560995373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45935.570560995373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45935.570560995373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45935.570560995373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45935.570560995373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45935.570560995373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45935.570560995373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45935.570560995373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45935.570560995373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45935.570560995373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45935.570560995373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45935.570560995373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45935.570560995373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45935.570560995373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45935.570560995373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45935.570560995373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45935.570560995373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45935.570560995373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45935.570560995373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45935.570560995373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45935.570560995373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45935.570560995373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45935.570560995373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45935.570560995373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45935.570560995373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45935.570560995373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45935.570560995373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45935.570560995373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45935.570560995373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45935.570560995373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45935.570560995373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45935.570560995373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45935.570560995373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45935.570560995373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45935.570560995373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45935.570560995373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45935.570560995373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45935.570560995373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45935.570560995373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45935.570560995373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45935.570560995373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45935.570560995373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45935.570560995373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45935.570560995373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45935.570560995373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45935.570560995373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45935.570560995373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45935.570560995373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45935.570560995373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45935.570560995373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45935.570560995373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45935.570560995373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45935.570560995373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45935.570560995373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45935.570560995373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45935.570560995373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45935.570560995373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45935.570560995373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45935.570560995373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45935.570560995373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45935.570560995373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45935.570560995373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45935.570560995373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45935.570560995373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45935.570560995373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45935.570560995373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45935.570560995373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45935.570560995373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45935.570560995373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45935.570560995373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45935.570560995373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45935.570560995373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45935.570560995373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45935.570560995373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45935.570560995373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45935.570560995373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45935.570560995373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45935.570560995373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45935.570560995373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45935.570560995373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45935.570560995373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45935.570560995373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45935.570560995373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45935.570560995373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45935.570560995373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45935.570560995373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45935.570560995373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45935.570560995373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45935.570560995373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45935.570560995373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45935.570560995373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45935.570560995373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45935.570560995373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45935.570560995373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45935.570560995373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45935.570560995373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45935.570560995373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45935.570560995373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45935.570560995373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45935.570560995373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45935.570560995373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45935.570560995373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45935.570560995373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45935.570560995373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45935.570560995373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45935.570560995373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45935.570560995373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45935.570560995373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45935.570560995373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45935.570560995373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45935.570560995373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45935.570560995373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45935.570560995373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45935.570560995373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45935.570560995373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45935.570560995373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45935.570560995373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45935.570560995373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45935.570560995373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0" ca="1" si="0">IFERROR(NOW()-F2,"-")</f>
        <v>45935.570560995373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45935.570560995373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45935.570560995373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45935.570560995373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45935.570560995373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45935.570560995373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45935.570560995373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45935.570560995373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45935.570560995373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45935.570560995373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45935.570560995373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45935.570560995373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45935.570560995373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45935.570560995373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45935.570560995373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45935.570560995373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45935.570560995373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45935.570560995373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45935.570560995373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45935.570560995373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45935.570560995373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45935.570560995373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45935.570560995373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45935.570560995373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45935.570560995373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45935.570560995373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45935.570560995373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45935.570560995373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45935.570560995373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45935.570560995373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45935.570560995373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45935.570560995373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45935.570560995373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45935.570560995373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45935.570560995373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45935.570560995373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45935.570560995373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45935.570560995373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45935.570560995373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45935.570560995373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45935.570560995373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45935.570560995373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45935.570560995373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45935.570560995373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45935.570560995373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45935.570560995373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45935.570560995373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45935.570560995373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45935.570560995373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ref="G51:G114" ca="1" si="1">IFERROR(NOW()-F51,"-")</f>
        <v>45935.570560995373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45935.570560995373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45935.570560995373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45935.570560995373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45935.570560995373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45935.570560995373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45935.570560995373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45935.570560995373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45935.570560995373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45935.570560995373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45935.570560995373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45935.570560995373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45935.570560995373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45935.570560995373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45935.570560995373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45935.570560995373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45935.570560995373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45935.570560995373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45935.570560995373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45935.570560995373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45935.570560995373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45935.570560995373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45935.570560995373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45935.570560995373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45935.570560995373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45935.570560995373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45935.570560995373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45935.570560995373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45935.570560995373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45935.570560995373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45935.570560995373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45935.570560995373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45935.570560995373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45935.570560995373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45935.570560995373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45935.570560995373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45935.570560995373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45935.570560995373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45935.570560995373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45935.570560995373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45935.570560995373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45935.570560995373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45935.570560995373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45935.570560995373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45935.570560995373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45935.570560995373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45935.570560995373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45935.570560995373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45935.570560995373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45935.570560995373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45935.570560995373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45935.570560995373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45935.570560995373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45935.570560995373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45935.570560995373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45935.570560995373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45935.570560995373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45935.570560995373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45935.570560995373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45935.570560995373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45935.570560995373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45935.570560995373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45935.570560995373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45935.570560995373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ref="G115:G178" ca="1" si="2">IFERROR(NOW()-F115,"-")</f>
        <v>45935.570560995373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45935.570560995373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45935.570560995373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45935.570560995373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45935.570560995373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45935.570560995373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45935.570560995373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45935.570560995373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45935.570560995373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45935.570560995373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45935.570560995373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45935.570560995373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45935.570560995373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45935.570560995373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45935.570560995373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45935.570560995373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45935.570560995373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45935.570560995373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45935.570560995373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45935.570560995373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45935.570560995373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45935.570560995373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45935.570560995373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45935.570560995373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45935.570560995373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45935.570560995373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45935.570560995373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45935.570560995373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45935.570560995373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45935.570560995373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45935.570560995373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45935.570560995373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45935.570560995373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45935.570560995373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45935.570560995373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45935.570560995373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45935.570560995373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45935.570560995373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45935.570560995373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45935.570560995373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45935.570560995373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45935.570560995373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45935.570560995373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45935.570560995373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45935.570560995373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45935.570560995373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45935.570560995373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45935.570560995373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45935.570560995373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45935.570560995373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45935.570560995373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45935.570560995373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45935.570560995373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45935.570560995373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45935.570560995373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45935.570560995373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45935.570560995373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45935.570560995373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45935.570560995373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45935.570560995373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45935.570560995373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45935.570560995373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45935.570560995373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45935.570560995373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ref="G179:G242" ca="1" si="3">IFERROR(NOW()-F179,"-")</f>
        <v>45935.570560995373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45935.570560995373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45935.570560995373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45935.570560995373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45935.570560995373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45935.570560995373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45935.570560995373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45935.570560995373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45935.570560995373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45935.570560995373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45935.570560995373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45935.570560995373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45935.570560995373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45935.570560995373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45935.570560995373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45935.570560995373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45935.570560995373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45935.570560995373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45935.570560995373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45935.570560995373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45935.570560995373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45935.570560995373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45935.570560995373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45935.570560995373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45935.570560995373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45935.570560995373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45935.570560995373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45935.570560995373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45935.570560995373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45935.570560995373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45935.570560995373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45935.570560995373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45935.570560995373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45935.570560995373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45935.570560995373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45935.570560995373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45935.570560995373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45935.570560995373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45935.570560995373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45935.570560995373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45935.570560995373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45935.570560995373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45935.570560995373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45935.570560995373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45935.570560995373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45935.570560995373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45935.570560995373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45935.570560995373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45935.570560995373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45935.570560995373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45935.570560995373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45935.570560995373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45935.570560995373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45935.570560995373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45935.570560995373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45935.570560995373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45935.570560995373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45935.570560995373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45935.570560995373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45935.570560995373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45935.570560995373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45935.570560995373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45935.570560995373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45935.570560995373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ref="G243:G306" ca="1" si="4">IFERROR(NOW()-F243,"-")</f>
        <v>45935.570560995373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45935.570560995373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45935.570560995373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45935.570560995373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45935.570560995373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45935.570560995373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45935.570560995373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45935.570560995373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45935.570560995373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45935.570560995373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45935.570560995373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45935.570560995373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45935.570560995373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45935.570560995373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45935.570560995373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45935.570560995373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45935.570560995373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45935.570560995373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45935.570560995373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45935.570560995373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45935.570560995373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45935.570560995373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45935.570560995373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45935.570560995373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45935.570560995373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45935.570560995373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45935.570560995373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45935.570560995373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45935.570560995373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45935.570560995373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45935.570560995373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45935.570560995373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45935.570560995373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45935.570560995373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45935.570560995373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45935.570560995373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45935.570560995373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45935.570560995373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45935.570560995373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45935.570560995373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45935.570560995373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45935.570560995373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45935.570560995373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45935.570560995373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45935.570560995373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45935.570560995373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45935.570560995373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45935.570560995373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45935.570560995373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45935.570560995373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45935.570560995373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45935.570560995373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45935.570560995373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45935.570560995373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45935.570560995373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45935.570560995373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45935.570560995373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45935.570560995373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45935.570560995373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45935.570560995373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45935.570560995373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45935.570560995373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45935.570560995373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45935.570560995373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ref="G307:G370" ca="1" si="5">IFERROR(NOW()-F307,"-")</f>
        <v>45935.570560995373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45935.570560995373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45935.570560995373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45935.570560995373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45935.570560995373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45935.570560995373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45935.570560995373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45935.570560995373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45935.570560995373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45935.570560995373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45935.570560995373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45935.570560995373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45935.570560995373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45935.570560995373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45935.570560995373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45935.570560995373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45935.570560995373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45935.570560995373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45935.570560995373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45935.570560995373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45935.570560995373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45935.570560995373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45935.570560995373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45935.570560995373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45935.570560995373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45935.570560995373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45935.570560995373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45935.570560995373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45935.570560995373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45935.570560995373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45935.570560995373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45935.570560995373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45935.570560995373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45935.570560995373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45935.570560995373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45935.570560995373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45935.570560995373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45935.570560995373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45935.570560995373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45935.570560995373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45935.570560995373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45935.570560995373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45935.570560995373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45935.570560995373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45935.570560995373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45935.570560995373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45935.570560995373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45935.570560995373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45935.570560995373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45935.570560995373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45935.570560995373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45935.570560995373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45935.570560995373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45935.570560995373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45935.570560995373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45935.570560995373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45935.570560995373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45935.570560995373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45935.570560995373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45935.570560995373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45935.570560995373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45935.570560995373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45935.570560995373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45935.570560995373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ref="G371:G434" ca="1" si="6">IFERROR(NOW()-F371,"-")</f>
        <v>45935.570560995373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45935.570560995373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45935.570560995373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45935.570560995373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45935.570560995373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45935.570560995373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45935.570560995373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45935.570560995373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45935.570560995373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45935.570560995373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45935.570560995373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45935.570560995373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45935.570560995373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45935.570560995373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45935.570560995373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45935.570560995373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45935.570560995373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45935.570560995373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45935.570560995373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45935.570560995373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45935.570560995373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45935.570560995373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45935.570560995373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45935.570560995373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45935.570560995373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45935.570560995373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45935.570560995373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45935.570560995373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45935.570560995373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45935.570560995373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45935.570560995373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45935.570560995373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45935.570560995373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45935.570560995373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45935.570560995373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45935.570560995373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45935.570560995373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45935.570560995373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45935.570560995373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45935.570560995373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45935.570560995373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45935.570560995373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45935.570560995373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45935.570560995373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45935.570560995373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45935.570560995373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45935.570560995373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45935.570560995373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45935.570560995373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45935.570560995373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45935.570560995373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45935.570560995373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45935.570560995373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45935.570560995373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45935.570560995373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45935.570560995373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45935.570560995373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45935.570560995373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45935.570560995373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45935.570560995373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45935.570560995373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45935.570560995373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45935.570560995373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45935.570560995373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ref="G435:G498" ca="1" si="7">IFERROR(NOW()-F435,"-")</f>
        <v>45935.570560995373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45935.570560995373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45935.570560995373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45935.570560995373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45935.570560995373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45935.570560995373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45935.570560995373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45935.570560995373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45935.570560995373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45935.570560995373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45935.570560995373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45935.570560995373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45935.570560995373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45935.570560995373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45935.570560995373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45935.570560995373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45935.570560995373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45935.570560995373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45935.570560995373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45935.570560995373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45935.570560995373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45935.570560995373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45935.570560995373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45935.570560995373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45935.570560995373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45935.570560995373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45935.570560995373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45935.570560995373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45935.570560995373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45935.570560995373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45935.570560995373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45935.570560995373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45935.570560995373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45935.570560995373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45935.570560995373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45935.570560995373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45935.570560995373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45935.570560995373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45935.570560995373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45935.570560995373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45935.570560995373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45935.570560995373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45935.570560995373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45935.570560995373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45935.570560995373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45935.570560995373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45935.570560995373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45935.570560995373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45935.570560995373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45935.570560995373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45935.570560995373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45935.570560995373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45935.570560995373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45935.570560995373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45935.570560995373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45935.570560995373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45935.570560995373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45935.570560995373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45935.570560995373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45935.570560995373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45935.570560995373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45935.570560995373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45935.570560995373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45935.570560995373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ref="G499:G562" ca="1" si="8">IFERROR(NOW()-F499,"-")</f>
        <v>45935.570560995373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45935.570560995373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45935.570560995373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45935.570560995373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45935.570560995373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45935.570560995373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45935.570560995373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45935.570560995373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45935.570560995373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45935.570560995373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45935.570560995373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45935.570560995373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45935.570560995373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45935.570560995373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45935.570560995373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45935.570560995373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45935.570560995373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45935.570560995373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45935.570560995373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45935.570560995373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45935.570560995373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45935.570560995373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45935.570560995373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45935.570560995373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45935.570560995373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45935.570560995373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45935.570560995373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45935.570560995373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45935.570560995373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45935.570560995373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45935.570560995373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45935.570560995373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45935.570560995373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45935.570560995373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45935.570560995373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45935.570560995373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45935.570560995373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45935.570560995373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45935.570560995373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45935.570560995373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45935.570560995373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45935.570560995373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45935.570560995373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45935.570560995373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45935.570560995373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45935.570560995373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45935.570560995373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45935.570560995373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45935.570560995373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45935.570560995373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45935.570560995373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45935.570560995373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45935.570560995373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45935.570560995373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45935.570560995373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45935.570560995373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45935.570560995373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45935.570560995373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45935.570560995373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45935.570560995373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45935.570560995373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45935.570560995373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45935.570560995373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45935.570560995373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ref="G563:G626" ca="1" si="9">IFERROR(NOW()-F563,"-")</f>
        <v>45935.570560995373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45935.570560995373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45935.570560995373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45935.570560995373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45935.570560995373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45935.570560995373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45935.570560995373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45935.570560995373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45935.570560995373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45935.570560995373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45935.570560995373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45935.570560995373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45935.570560995373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45935.570560995373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45935.570560995373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45935.570560995373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45935.570560995373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45935.570560995373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45935.570560995373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45935.570560995373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45935.570560995373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45935.570560995373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45935.570560995373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45935.570560995373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45935.570560995373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45935.570560995373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45935.570560995373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45935.570560995373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45935.570560995373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45935.570560995373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45935.570560995373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45935.570560995373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45935.570560995373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45935.570560995373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45935.570560995373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45935.570560995373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45935.570560995373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45935.570560995373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45935.570560995373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45935.570560995373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45935.570560995373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45935.570560995373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45935.570560995373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45935.570560995373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45935.570560995373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45935.570560995373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45935.570560995373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45935.570560995373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45935.570560995373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45935.570560995373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45935.570560995373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45935.570560995373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45935.570560995373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45935.570560995373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45935.570560995373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45935.570560995373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45935.570560995373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45935.570560995373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45935.570560995373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45935.570560995373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45935.570560995373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45935.570560995373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45935.570560995373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45935.570560995373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ref="G627:G690" ca="1" si="10">IFERROR(NOW()-F627,"-")</f>
        <v>45935.570560995373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45935.570560995373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45935.570560995373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45935.570560995373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45935.570560995373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45935.570560995373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45935.570560995373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45935.570560995373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45935.570560995373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45935.570560995373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45935.570560995373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45935.570560995373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45935.570560995373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45935.570560995373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45935.570560995373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45935.570560995373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45935.570560995373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45935.570560995373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45935.570560995373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45935.570560995373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45935.570560995373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45935.570560995373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45935.570560995373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45935.570560995373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45935.570560995373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45935.570560995373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45935.570560995373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45935.570560995373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45935.570560995373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45935.570560995373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45935.570560995373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45935.570560995373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45935.570560995373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45935.570560995373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45935.570560995373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45935.570560995373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45935.570560995373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45935.570560995373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45935.570560995373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45935.570560995373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45935.570560995373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45935.570560995373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45935.570560995373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45935.570560995373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45935.570560995373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45935.570560995373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45935.570560995373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45935.570560995373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45935.570560995373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45935.570560995373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45935.570560995373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45935.570560995373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45935.570560995373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45935.570560995373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45935.570560995373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45935.570560995373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45935.570560995373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45935.570560995373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45935.570560995373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45935.570560995373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45935.570560995373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45935.570560995373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45935.570560995373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45935.570560995373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ref="G691:G754" ca="1" si="11">IFERROR(NOW()-F691,"-")</f>
        <v>45935.570560995373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45935.570560995373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45935.570560995373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45935.570560995373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45935.570560995373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45935.570560995373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45935.570560995373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45935.570560995373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45935.570560995373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45935.570560995373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45935.570560995373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45935.570560995373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45935.570560995373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45935.570560995373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45935.570560995373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45935.570560995373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45935.570560995373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45935.570560995373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45935.570560995373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45935.570560995373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45935.570560995373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45935.570560995373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45935.570560995373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45935.570560995373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45935.570560995373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45935.570560995373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45935.570560995373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45935.570560995373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45935.570560995373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45935.570560995373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45935.570560995373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45935.570560995373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45935.570560995373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45935.570560995373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45935.570560995373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45935.570560995373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45935.570560995373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45935.570560995373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45935.570560995373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45935.570560995373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45935.570560995373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45935.570560995373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45935.570560995373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45935.570560995373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45935.570560995373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45935.570560995373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45935.570560995373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45935.570560995373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45935.570560995373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45935.570560995373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45935.570560995373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45935.570560995373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45935.570560995373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45935.570560995373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45935.570560995373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45935.570560995373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45935.570560995373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45935.570560995373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45935.570560995373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45935.570560995373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45935.570560995373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45935.570560995373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45935.570560995373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45935.570560995373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ref="G755:G818" ca="1" si="12">IFERROR(NOW()-F755,"-")</f>
        <v>45935.570560995373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45935.570560995373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45935.570560995373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45935.570560995373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45935.570560995373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45935.570560995373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45935.570560995373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45935.570560995373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45935.570560995373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45935.570560995373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45935.570560995373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45935.570560995373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45935.570560995373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45935.570560995373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45935.570560995373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45935.570560995373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45935.570560995373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45935.570560995373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45935.570560995373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45935.570560995373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45935.570560995373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45935.570560995373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45935.570560995373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45935.570560995373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45935.570560995373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45935.570560995373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45935.570560995373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45935.570560995373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45935.570560995373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45935.570560995373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45935.570560995373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45935.570560995373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45935.570560995373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45935.570560995373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45935.570560995373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45935.570560995373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45935.570560995373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45935.570560995373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45935.570560995373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45935.570560995373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45935.570560995373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45935.570560995373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45935.570560995373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45935.570560995373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45935.570560995373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45935.570560995373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45935.570560995373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45935.570560995373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45935.570560995373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45935.570560995373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45935.570560995373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45935.570560995373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45935.570560995373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45935.570560995373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45935.570560995373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45935.570560995373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45935.570560995373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45935.570560995373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45935.570560995373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45935.570560995373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45935.570560995373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45935.570560995373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45935.570560995373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45935.570560995373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ref="G819:G882" ca="1" si="13">IFERROR(NOW()-F819,"-")</f>
        <v>45935.570560995373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45935.570560995373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45935.570560995373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45935.570560995373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45935.570560995373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45935.570560995373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45935.570560995373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45935.570560995373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45935.570560995373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45935.570560995373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45935.570560995373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45935.570560995373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45935.570560995373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45935.570560995373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45935.570560995373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45935.570560995373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45935.570560995373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45935.570560995373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45935.570560995373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45935.570560995373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45935.570560995373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45935.570560995373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45935.570560995373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45935.570560995373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45935.570560995373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45935.570560995373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45935.570560995373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45935.570560995373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45935.570560995373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45935.570560995373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45935.570560995373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45935.570560995373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45935.570560995373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45935.570560995373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45935.570560995373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45935.570560995373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45935.570560995373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45935.570560995373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45935.570560995373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45935.570560995373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45935.570560995373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45935.570560995373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45935.570560995373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45935.570560995373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45935.570560995373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45935.570560995373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45935.570560995373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45935.570560995373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45935.570560995373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45935.570560995373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45935.570560995373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45935.570560995373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45935.570560995373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45935.570560995373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45935.570560995373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45935.570560995373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45935.570560995373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45935.570560995373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45935.570560995373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45935.570560995373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45935.570560995373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45935.570560995373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45935.570560995373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45935.570560995373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ref="G883:G946" ca="1" si="14">IFERROR(NOW()-F883,"-")</f>
        <v>45935.570560995373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45935.570560995373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45935.570560995373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45935.570560995373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45935.570560995373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45935.570560995373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45935.570560995373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45935.570560995373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45935.570560995373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45935.570560995373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45935.570560995373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45935.570560995373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45935.570560995373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45935.570560995373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45935.570560995373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45935.570560995373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45935.570560995373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45935.570560995373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45935.570560995373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45935.570560995373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45935.570560995373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45935.570560995373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45935.570560995373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45935.570560995373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45935.570560995373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45935.570560995373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45935.570560995373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45935.570560995373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45935.570560995373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45935.570560995373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45935.570560995373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45935.570560995373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45935.570560995373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45935.570560995373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45935.570560995373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45935.570560995373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45935.570560995373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45935.570560995373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45935.570560995373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45935.570560995373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45935.570560995373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45935.570560995373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45935.570560995373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45935.570560995373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45935.570560995373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45935.570560995373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45935.570560995373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45935.570560995373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45935.570560995373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45935.570560995373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45935.570560995373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45935.570560995373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45935.570560995373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45935.570560995373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45935.570560995373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45935.570560995373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45935.570560995373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45935.570560995373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45935.570560995373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45935.570560995373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45935.570560995373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45935.570560995373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45935.570560995373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45935.570560995373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ref="G947:G1010" ca="1" si="15">IFERROR(NOW()-F947,"-")</f>
        <v>45935.570560995373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45935.570560995373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45935.570560995373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45935.570560995373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45935.570560995373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45935.570560995373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45935.570560995373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45935.570560995373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45935.570560995373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45935.570560995373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45935.570560995373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45935.570560995373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45935.570560995373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45935.570560995373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45935.570560995373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45935.570560995373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45935.570560995373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45935.570560995373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45935.570560995373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45935.570560995373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45935.570560995373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45935.570560995373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45935.570560995373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45935.570560995373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45935.570560995373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45935.570560995373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45935.570560995373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45935.570560995373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45935.570560995373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45935.570560995373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45935.570560995373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45935.570560995373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45935.570560995373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45935.570560995373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45935.570560995373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45935.570560995373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45935.570560995373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45935.570560995373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45935.570560995373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45935.570560995373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45935.570560995373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45935.570560995373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45935.570560995373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45935.570560995373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45935.570560995373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45935.570560995373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45935.570560995373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45935.570560995373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45935.570560995373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45935.570560995373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45935.570560995373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45935.570560995373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45935.570560995373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45935.570560995373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45935.570560995373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45935.570560995373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45935.570560995373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45935.570560995373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45935.570560995373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45935.570560995373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45935.570560995373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45935.570560995373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45935.570560995373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45935.570560995373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ref="G1011:G1074" ca="1" si="16">IFERROR(NOW()-F1011,"-")</f>
        <v>45935.570560995373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45935.570560995373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45935.570560995373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45935.570560995373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45935.570560995373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45935.570560995373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45935.570560995373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45935.570560995373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45935.570560995373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45935.570560995373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45935.570560995373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45935.570560995373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45935.570560995373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45935.570560995373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45935.570560995373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45935.570560995373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45935.570560995373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45935.570560995373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45935.570560995373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45935.570560995373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45935.570560995373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45935.570560995373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45935.570560995373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45935.570560995373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45935.570560995373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45935.570560995373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45935.570560995373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45935.570560995373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45935.570560995373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45935.570560995373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45935.570560995373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45935.570560995373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45935.570560995373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45935.570560995373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45935.570560995373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45935.570560995373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45935.570560995373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45935.570560995373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45935.570560995373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45935.570560995373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45935.570560995373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45935.570560995373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45935.570560995373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45935.570560995373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45935.570560995373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45935.570560995373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45935.570560995373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45935.570560995373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45935.570560995373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45935.570560995373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45935.570560995373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45935.570560995373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45935.570560995373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45935.570560995373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45935.570560995373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45935.570560995373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45935.570560995373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45935.570560995373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45935.570560995373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45935.570560995373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45935.570560995373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45935.570560995373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45935.570560995373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45935.570560995373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ref="G1075:G1138" ca="1" si="17">IFERROR(NOW()-F1075,"-")</f>
        <v>45935.570560995373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45935.570560995373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45935.570560995373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45935.570560995373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45935.570560995373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45935.570560995373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45935.570560995373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45935.570560995373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45935.570560995373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45935.570560995373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45935.570560995373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45935.570560995373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45935.570560995373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45935.570560995373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45935.570560995373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45935.570560995373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45935.570560995373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45935.570560995373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45935.570560995373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45935.570560995373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45935.570560995373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45935.570560995373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45935.570560995373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45935.570560995373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45935.570560995373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45935.570560995373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45935.570560995373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45935.570560995373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45935.570560995373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45935.570560995373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45935.570560995373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45935.570560995373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45935.570560995373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45935.570560995373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45935.570560995373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45935.570560995373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45935.570560995373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45935.570560995373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45935.570560995373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45935.570560995373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45935.570560995373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45935.570560995373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45935.570560995373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45935.570560995373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45935.570560995373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45935.570560995373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45935.570560995373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45935.570560995373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45935.570560995373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45935.570560995373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45935.570560995373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45935.570560995373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45935.570560995373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45935.570560995373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45935.570560995373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45935.570560995373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45935.570560995373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45935.570560995373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45935.570560995373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45935.570560995373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45935.570560995373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45935.570560995373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45935.570560995373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45935.570560995373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ref="G1139:G1202" ca="1" si="18">IFERROR(NOW()-F1139,"-")</f>
        <v>45935.570560995373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45935.570560995373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45935.570560995373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45935.570560995373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45935.570560995373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45935.570560995373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45935.570560995373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45935.570560995373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45935.570560995373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45935.570560995373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45935.570560995373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45935.570560995373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45935.570560995373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45935.570560995373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45935.570560995373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45935.570560995373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45935.570560995373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45935.570560995373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45935.570560995373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45935.570560995373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45935.570560995373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45935.570560995373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45935.570560995373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45935.570560995373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45935.570560995373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45935.570560995373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45935.570560995373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45935.570560995373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45935.570560995373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45935.570560995373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45935.570560995373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45935.570560995373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45935.570560995373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45935.570560995373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45935.570560995373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45935.570560995373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45935.570560995373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45935.570560995373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45935.570560995373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45935.570560995373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45935.570560995373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45935.570560995373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45935.570560995373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45935.570560995373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45935.570560995373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45935.570560995373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45935.570560995373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45935.570560995373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45935.570560995373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45935.570560995373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45935.570560995373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45935.570560995373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45935.570560995373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45935.570560995373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45935.570560995373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45935.570560995373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45935.570560995373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45935.570560995373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45935.570560995373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45935.570560995373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45935.570560995373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45935.570560995373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45935.570560995373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45935.570560995373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ref="G1203:G1217" ca="1" si="19">IFERROR(NOW()-F1203,"-")</f>
        <v>45935.570560995373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45935.570560995373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45935.570560995373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45935.570560995373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45935.570560995373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45935.570560995373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45935.570560995373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45935.570560995373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45935.570560995373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45935.570560995373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45935.570560995373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45935.570560995373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45935.570560995373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45935.570560995373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45935.570560995373</v>
      </c>
      <c r="H1217" s="22"/>
      <c r="I1217" s="19" t="str">
        <f>IFERROR(VLOOKUP(D1217,DB!A:F,6,0),"")</f>
        <v/>
      </c>
      <c r="J1217" s="18" t="str">
        <f>IFERROR(VLOOKUP(D1217,DB!A:G,7,0),"")</f>
        <v/>
      </c>
      <c r="K1217" s="50"/>
      <c r="L1217" s="23" t="str">
        <f>IFERROR(VLOOKUP(D1217,DB!A:I,9,0),"")</f>
        <v/>
      </c>
    </row>
  </sheetData>
  <dataValidations count="2">
    <dataValidation allowBlank="1" showInputMessage="1" showErrorMessage="1" sqref="E1" xr:uid="{5914219A-CB83-432D-936A-CC0CB6F3982A}"/>
    <dataValidation type="list" allowBlank="1" showInputMessage="1" showErrorMessage="1" sqref="E2:E121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232.08984340277675</v>
      </c>
      <c r="H2" s="113">
        <v>45703.474768518521</v>
      </c>
      <c r="I2" s="110" t="str">
        <f>IFERROR(VLOOKUP(D2,DB!A:F,6,0),"")</f>
        <v>SCECO</v>
      </c>
      <c r="J2" s="110" t="str">
        <f>IFERROR(VLOOKUP(D2,DB!A:G,7,0),"")</f>
        <v>Dead</v>
      </c>
      <c r="K2" s="115" t="s">
        <v>39053</v>
      </c>
      <c r="L2" s="107" t="str">
        <f>IFERROR(VLOOKUP(D2,DB!A:I,9,0),"")</f>
        <v>Latis</v>
      </c>
    </row>
    <row r="3" spans="1:16" ht="33.75" customHeight="1">
      <c r="A3" s="110" t="s">
        <v>39054</v>
      </c>
      <c r="B3" s="110" t="str">
        <f>IFERROR(VLOOKUP(D3,DB!A:K,11,0),"")</f>
        <v>R4</v>
      </c>
      <c r="C3" s="111">
        <v>2</v>
      </c>
      <c r="D3" s="107" t="s">
        <v>39055</v>
      </c>
      <c r="E3" s="112" t="s">
        <v>38964</v>
      </c>
      <c r="F3" s="113">
        <v>45930.890277777777</v>
      </c>
      <c r="G3" s="114">
        <f ca="1">IFERROR(NOW()-F3,"")</f>
        <v>4.6802832175962976</v>
      </c>
      <c r="H3" s="113">
        <v>45930.847372685188</v>
      </c>
      <c r="I3" s="110" t="str">
        <f>IFERROR(VLOOKUP(D3,DB!A:F,6,0),"")</f>
        <v>SCECO</v>
      </c>
      <c r="J3" s="110" t="str">
        <f>IFERROR(VLOOKUP(D3,DB!A:G,7,0),"")</f>
        <v>In progress</v>
      </c>
      <c r="K3" s="115" t="s">
        <v>39056</v>
      </c>
      <c r="L3" s="107" t="str">
        <f>IFERROR(VLOOKUP(D3,DB!A:I,9,0),"")</f>
        <v>Latis</v>
      </c>
    </row>
    <row r="4" spans="1:16" ht="15" customHeight="1">
      <c r="A4" s="110" t="s">
        <v>39057</v>
      </c>
      <c r="B4" s="110" t="str">
        <f>IFERROR(VLOOKUP(D4,DB!A:K,11,0),"")</f>
        <v>R4</v>
      </c>
      <c r="C4" s="111">
        <v>1</v>
      </c>
      <c r="D4" s="107" t="s">
        <v>34306</v>
      </c>
      <c r="E4" s="112" t="s">
        <v>38964</v>
      </c>
      <c r="F4" s="113">
        <v>45934.995312500003</v>
      </c>
      <c r="G4" s="114">
        <f ca="1">IFERROR(NOW()-F4,"")</f>
        <v>0.5752484953700332</v>
      </c>
      <c r="H4" s="113">
        <v>45934.989328703705</v>
      </c>
      <c r="I4" s="110" t="str">
        <f>IFERROR(VLOOKUP(D4,DB!A:F,6,0),"")</f>
        <v>SCECO</v>
      </c>
      <c r="J4" s="110" t="str">
        <f>IFERROR(VLOOKUP(D4,DB!A:G,7,0),"")</f>
        <v>Dead</v>
      </c>
      <c r="K4" s="115" t="s">
        <v>39058</v>
      </c>
      <c r="L4" s="107" t="str">
        <f>IFERROR(VLOOKUP(D4,DB!A:I,9,0),"")</f>
        <v>Latis</v>
      </c>
    </row>
    <row r="5" spans="1:16" ht="23.25" customHeight="1">
      <c r="A5" s="110" t="s">
        <v>39059</v>
      </c>
      <c r="B5" s="110" t="str">
        <f>IFERROR(VLOOKUP(D5,DB!A:K,11,0),"")</f>
        <v>R4</v>
      </c>
      <c r="C5" s="111">
        <v>2</v>
      </c>
      <c r="D5" s="107" t="s">
        <v>25891</v>
      </c>
      <c r="E5" s="112" t="s">
        <v>38964</v>
      </c>
      <c r="F5" s="113">
        <v>45935.156944444447</v>
      </c>
      <c r="G5" s="114">
        <f ca="1">IFERROR(NOW()-F5,"")</f>
        <v>0.4136165509262355</v>
      </c>
      <c r="H5" s="113">
        <v>45935.07104166667</v>
      </c>
      <c r="I5" s="110" t="str">
        <f>IFERROR(VLOOKUP(D5,DB!A:F,6,0),"")</f>
        <v>Generator-SG</v>
      </c>
      <c r="J5" s="110" t="str">
        <f>IFERROR(VLOOKUP(D5,DB!A:G,7,0),"")</f>
        <v>Good</v>
      </c>
      <c r="K5" s="115" t="s">
        <v>39060</v>
      </c>
      <c r="L5" s="107" t="str">
        <f>IFERROR(VLOOKUP(D5,DB!A:I,9,0),"")</f>
        <v>Latis</v>
      </c>
    </row>
    <row r="6" spans="1:16" ht="46.5" customHeight="1">
      <c r="A6" s="110" t="s">
        <v>39061</v>
      </c>
      <c r="B6" s="110" t="str">
        <f>IFERROR(VLOOKUP(D6,DB!A:K,11,0),"")</f>
        <v>R4</v>
      </c>
      <c r="C6" s="111">
        <v>1</v>
      </c>
      <c r="D6" s="107" t="s">
        <v>24468</v>
      </c>
      <c r="E6" s="112" t="s">
        <v>38964</v>
      </c>
      <c r="F6" s="113"/>
      <c r="G6" s="114">
        <f ca="1">IFERROR(NOW()-F6,"")</f>
        <v>45935.570560995373</v>
      </c>
      <c r="H6" s="113">
        <v>45935.419340277775</v>
      </c>
      <c r="I6" s="110" t="str">
        <f>IFERROR(VLOOKUP(D6,DB!A:F,6,0),"")</f>
        <v>SCECO</v>
      </c>
      <c r="J6" s="110" t="str">
        <f>IFERROR(VLOOKUP(D6,DB!A:G,7,0),"")</f>
        <v>Dead</v>
      </c>
      <c r="K6" s="115" t="s">
        <v>39062</v>
      </c>
      <c r="L6" s="107" t="str">
        <f>IFERROR(VLOOKUP(D6,DB!A:I,9,0),"")</f>
        <v>Latis</v>
      </c>
    </row>
    <row r="7" spans="1:16" ht="15" customHeight="1">
      <c r="A7" s="110" t="s">
        <v>39063</v>
      </c>
      <c r="B7" s="110" t="str">
        <f>IFERROR(VLOOKUP(D7,DB!A:K,11,0),"")</f>
        <v>R4</v>
      </c>
      <c r="C7" s="111">
        <v>1</v>
      </c>
      <c r="D7" s="107" t="s">
        <v>36282</v>
      </c>
      <c r="E7" s="112" t="s">
        <v>38964</v>
      </c>
      <c r="F7" s="113">
        <v>45935.5078125</v>
      </c>
      <c r="G7" s="114">
        <f ca="1">IFERROR(NOW()-F7,"")</f>
        <v>6.274849537294358E-2</v>
      </c>
      <c r="H7" s="113">
        <v>45935.502002314817</v>
      </c>
      <c r="I7" s="110" t="str">
        <f>IFERROR(VLOOKUP(D7,DB!A:F,6,0),"")</f>
        <v>Generator-SG</v>
      </c>
      <c r="J7" s="110" t="str">
        <f>IFERROR(VLOOKUP(D7,DB!A:G,7,0),"")</f>
        <v>No BB Shifted</v>
      </c>
      <c r="K7" s="115" t="s">
        <v>39064</v>
      </c>
      <c r="L7" s="107" t="str">
        <f>IFERROR(VLOOKUP(D7,DB!A:I,9,0),"")</f>
        <v>Latis</v>
      </c>
    </row>
    <row r="8" spans="1:16" ht="15" customHeight="1">
      <c r="A8" s="110" t="s">
        <v>39065</v>
      </c>
      <c r="B8" s="110" t="str">
        <f>IFERROR(VLOOKUP(D8,DB!A:K,11,0),"")</f>
        <v>R4</v>
      </c>
      <c r="C8" s="111">
        <v>3</v>
      </c>
      <c r="D8" s="107" t="s">
        <v>35137</v>
      </c>
      <c r="E8" s="112" t="s">
        <v>38964</v>
      </c>
      <c r="F8" s="113">
        <v>45935.523263888892</v>
      </c>
      <c r="G8" s="114">
        <f ca="1">IFERROR(NOW()-F8,"")</f>
        <v>4.729710648098262E-2</v>
      </c>
      <c r="H8" s="113">
        <v>45935.516099537039</v>
      </c>
      <c r="I8" s="110" t="str">
        <f>IFERROR(VLOOKUP(D8,DB!A:F,6,0),"")</f>
        <v>Generator-SG</v>
      </c>
      <c r="J8" s="110" t="str">
        <f>IFERROR(VLOOKUP(D8,DB!A:G,7,0),"")</f>
        <v>Dead</v>
      </c>
      <c r="K8" s="115" t="s">
        <v>39066</v>
      </c>
      <c r="L8" s="107" t="str">
        <f>IFERROR(VLOOKUP(D8,DB!A:I,9,0),"")</f>
        <v>Latis</v>
      </c>
    </row>
    <row r="9" spans="1:16" ht="15" customHeight="1">
      <c r="A9" s="110"/>
      <c r="B9" s="110" t="str">
        <f>IFERROR(VLOOKUP(D9,DB!A:K,11,0),"")</f>
        <v/>
      </c>
      <c r="C9" s="111"/>
      <c r="D9" s="107"/>
      <c r="E9" s="112"/>
      <c r="F9" s="113"/>
      <c r="G9" s="114">
        <f ca="1">IFERROR(NOW()-F9,"")</f>
        <v>45935.570560995373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45935.570560995373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45935.570560995373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45935.570560995373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45935.570560995373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45935.570560995373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45935.570560995373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45935.570560995373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45935.570560995373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45935.570560995373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45935.570560995373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45935.570560995373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45935.570560995373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45935.570560995373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45935.570560995373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45935.570560995373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45935.570560995373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45935.570560995373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45935.570560995373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45935.570560995373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45935.570560995373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45935.570560995373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45935.570560995373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45935.570560995373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45935.570560995373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45935.570560995373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45935.570560995373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45935.570560995373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45935.570560995373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45935.570560995373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45935.570560995373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45935.570560995373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45935.570560995373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45935.570560995373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45935.570560995373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45935.570560995373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45935.570560995373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45935.570560995373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45935.570560995373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45935.570560995373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45935.570560995373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45935.570560995373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45935.570560995373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45935.570560995373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45935.570560995373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45935.570560995373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45935.570560995373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45935.570560995373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45935.570560995373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45935.570560995373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45935.570560995373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45935.570560995373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45935.570560995373</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43.738500810184632</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9.3816836805563071</v>
      </c>
      <c r="H3" s="38">
        <v>45926.158159722225</v>
      </c>
      <c r="I3" s="37" t="str">
        <f>IFERROR(VLOOKUP(D3,DB!A:F,6,0),"")</f>
        <v>SCECO</v>
      </c>
      <c r="J3" s="37" t="str">
        <f>IFERROR(VLOOKUP(D3,DB!A:G,7,0),"")</f>
        <v>Good</v>
      </c>
      <c r="K3" s="37" t="s">
        <v>39070</v>
      </c>
      <c r="L3" s="37" t="str">
        <f>IFERROR(VLOOKUP(D3,DB!A:I,9,0),"")</f>
        <v>Latis</v>
      </c>
      <c r="M3" s="136"/>
    </row>
    <row r="4" spans="1:13" ht="15.75">
      <c r="A4" s="37"/>
      <c r="B4" s="37" t="str">
        <f>IFERROR(VLOOKUP(D4,DB!A:K,11,0),"")</f>
        <v/>
      </c>
      <c r="C4" s="37"/>
      <c r="D4" s="140"/>
      <c r="E4" s="37"/>
      <c r="F4" s="38"/>
      <c r="G4" s="39">
        <f ca="1">IFERROR(NOW()-F4,"-")</f>
        <v>45935.570560995373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45935.570560995373</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45935.570560995373</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45935.570560995373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45935.570560995373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45935.570560995373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45935.570560995373</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45935.570560995373</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45935.570560995373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45935.570560995373</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45935.570560995373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45935.570560995373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45935.570560995373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45935.570560995373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45935.570560995373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45935.570560995373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45935.570560995373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45935.570560995373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45935.570560995373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45935.570560995373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45935.570560995373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45935.570560995373</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45935.570560995373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45935.570560995373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45935.570560995373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45935.570560995373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45935.570560995373</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45935.570560995373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45935.570560995373</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45935.570560995373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45935.570560995373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45935.570560995373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45935.570560995373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45935.570560995373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45935.570560995373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45935.570560995373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45935.570560995373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45935.570560995373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45935.570560995373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45935.570560995373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45935.570560995373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45935.570560995373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45935.570560995373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45935.570560995373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45935.570560995373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45935.570560995373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45935.570560995373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45935.570560995373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45935.570560995373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45935.570560995373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45935.570560995373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45935.570560995373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45935.570560995373</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45935.570560995373</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45935.570560995373</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45935.570560995373</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45935.570560995373</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45935.570560995373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45935.570560995373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45935.570560995373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45935.570560995373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45935.570560995373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45935.570560995373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45935.570560995373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45935.570560995373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45935.570560995373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45935.570560995373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45935.570560995373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45935.570560995373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45935.570560995373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45935.570560995373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45935.570560995373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45935.570560995373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45935.570560995373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45935.570560995373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45935.570560995373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45935.570560995373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45935.570560995373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45935.570560995373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45935.570560995373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45935.570560995373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45935.570560995373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45935.570560995373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45935.570560995373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45935.570560995373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45935.570560995373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45935.570560995373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45935.570560995373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45935.570560995373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45935.570560995373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45935.570560995373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45935.570560995373</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45935.570560995373</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45935.570560995373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45935.570560995373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45935.570560995373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45935.570560995373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45935.570560995373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45935.570560995373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45935.570560995373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45935.570560995373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45935.570560995373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45935.570560995373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45935.570560995373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45935.570560995373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45935.570560995373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45935.570560995373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45935.570560995373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45935.570560995373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45935.570560995373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45935.570560995373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45935.570560995373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45935.570560995373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45935.570560995373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45935.570560995373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45935.570560995373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45935.570560995373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45935.570560995373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45935.570560995373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45935.570560995373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45935.570560995373</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45935.570560995373</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45935.570560995373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45935.570560995373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45935.570560995373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45935.570560995373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45935.570560995373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45935.570560995373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45935.570560995373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45935.570560995373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45935.570560995373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45935.570560995373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45935.570560995373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45935.570560995373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45935.570560995373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45935.570560995373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45935.570560995373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45935.570560995373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45935.570560995373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45935.570560995373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45935.570560995373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45935.570560995373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45935.570560995373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45935.570560995373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45935.570560995373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45935.570560995373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45935.570560995373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45935.570560995373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45935.570560995373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45935.570560995373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45935.570560995373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45935.570560995373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45935.570560995373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45935.570560995373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45935.570560995373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45935.570560995373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45935.570560995373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45935.570560995373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45935.570560995373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45935.570560995373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45935.570560995373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45935.570560995373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45935.570560995373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45935.570560995373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45935.570560995373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45935.570560995373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45935.570560995373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45935.570560995373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45935.570560995373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45935.570560995373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45935.570560995373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45935.570560995373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45935.570560995373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45935.570560995373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45935.570560995373</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45935.570560995373</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5"/>
  <sheetViews>
    <sheetView tabSelected="1" workbookViewId="0">
      <selection activeCell="H8" sqref="H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8.7977137731504627</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20" t="s">
        <v>5398</v>
      </c>
      <c r="C3" s="137">
        <v>1</v>
      </c>
      <c r="D3" s="120" t="s">
        <v>32861</v>
      </c>
      <c r="E3" s="137" t="s">
        <v>39072</v>
      </c>
      <c r="F3" s="138">
        <v>45933.880972222221</v>
      </c>
      <c r="G3" s="89">
        <f ca="1">IFERROR(NOW()-F3,"-")</f>
        <v>1.6895887731516268</v>
      </c>
      <c r="H3" s="139">
        <v>45929.455266203702</v>
      </c>
      <c r="I3" s="120" t="str">
        <f>IFERROR(VLOOKUP(D3,DB!A:F,6,0),"")</f>
        <v>SCECO</v>
      </c>
      <c r="J3" s="120" t="str">
        <f>IFERROR(VLOOKUP(D3,DB!A:G,7,0),"")</f>
        <v>In progress</v>
      </c>
      <c r="K3" s="137" t="s">
        <v>39073</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20" t="str">
        <f>IFERROR(VLOOKUP(D4,DB!A:K,11,0),"")</f>
        <v>R6</v>
      </c>
      <c r="C4" s="137">
        <v>1</v>
      </c>
      <c r="D4" s="120" t="s">
        <v>33684</v>
      </c>
      <c r="E4" s="137" t="s">
        <v>38964</v>
      </c>
      <c r="F4" s="139">
        <v>45933.705324074072</v>
      </c>
      <c r="G4" s="89">
        <f ca="1">IFERROR(NOW()-F4,"-")</f>
        <v>1.8652369213014026</v>
      </c>
      <c r="H4" s="139">
        <v>45933.228229166663</v>
      </c>
      <c r="I4" s="120" t="str">
        <f>IFERROR(VLOOKUP(D4,DB!A:F,6,0),"")</f>
        <v>SCECO</v>
      </c>
      <c r="J4" s="120" t="str">
        <f>IFERROR(VLOOKUP(D4,DB!A:G,7,0),"")</f>
        <v>Weak</v>
      </c>
      <c r="K4" s="137" t="s">
        <v>39076</v>
      </c>
      <c r="L4" s="126" t="str">
        <f>IFERROR(VLOOKUP(D4,DB!A:I,9,0),"")</f>
        <v>Latis</v>
      </c>
    </row>
    <row r="5" spans="1:16383" ht="31.5" customHeight="1">
      <c r="A5" s="137" t="s">
        <v>39077</v>
      </c>
      <c r="B5" s="120" t="s">
        <v>5398</v>
      </c>
      <c r="C5" s="137">
        <v>1</v>
      </c>
      <c r="D5" s="120" t="s">
        <v>33408</v>
      </c>
      <c r="E5" s="137" t="s">
        <v>38964</v>
      </c>
      <c r="F5" s="138">
        <v>45934.942245370374</v>
      </c>
      <c r="G5" s="89">
        <f ca="1">IFERROR(NOW()-F5,"-")</f>
        <v>0.62831562499923166</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R6</v>
      </c>
      <c r="C6" s="137">
        <v>1</v>
      </c>
      <c r="D6" s="120" t="s">
        <v>32665</v>
      </c>
      <c r="E6" s="137"/>
      <c r="F6" s="137"/>
      <c r="G6" s="89">
        <f ca="1">IFERROR(NOW()-F6,"-")</f>
        <v>45935.570560995373</v>
      </c>
      <c r="H6" s="139">
        <v>45935.555879629632</v>
      </c>
      <c r="I6" s="120" t="str">
        <f>IFERROR(VLOOKUP(D6,DB!A:F,6,0),"")</f>
        <v>Generator-SG</v>
      </c>
      <c r="J6" s="120" t="str">
        <f>IFERROR(VLOOKUP(D6,DB!A:G,7,0),"")</f>
        <v>Dead</v>
      </c>
      <c r="K6" s="137" t="s">
        <v>39078</v>
      </c>
      <c r="L6" s="126" t="str">
        <f>IFERROR(VLOOKUP(D6,DB!A:I,9,0),"")</f>
        <v>Latis</v>
      </c>
    </row>
    <row r="7" spans="1:16383" ht="31.5" customHeight="1">
      <c r="A7" s="121"/>
      <c r="B7" s="120" t="str">
        <f>IFERROR(VLOOKUP(D7,DB!A:K,11,0),"")</f>
        <v/>
      </c>
      <c r="C7" s="137"/>
      <c r="D7" s="120"/>
      <c r="E7" s="137"/>
      <c r="F7" s="137"/>
      <c r="G7" s="89">
        <f ca="1">IFERROR(NOW()-F7,"-")</f>
        <v>45935.570560995373</v>
      </c>
      <c r="H7" s="137"/>
      <c r="I7" s="120" t="str">
        <f>IFERROR(VLOOKUP(D7,DB!A:F,6,0),"")</f>
        <v/>
      </c>
      <c r="J7" s="120" t="str">
        <f>IFERROR(VLOOKUP(D7,DB!A:G,7,0),"")</f>
        <v/>
      </c>
      <c r="K7" s="137"/>
      <c r="L7" s="126" t="str">
        <f>IFERROR(VLOOKUP(D7,DB!A:I,9,0),"")</f>
        <v/>
      </c>
    </row>
    <row r="8" spans="1:16383" ht="31.5" customHeight="1">
      <c r="A8" s="121"/>
      <c r="B8" s="120" t="str">
        <f>IFERROR(VLOOKUP(D8,DB!A:K,11,0),"")</f>
        <v/>
      </c>
      <c r="C8" s="137"/>
      <c r="D8" s="120"/>
      <c r="E8" s="137"/>
      <c r="F8" s="137"/>
      <c r="G8" s="89">
        <f ca="1">IFERROR(NOW()-F8,"-")</f>
        <v>45935.570560995373</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20"/>
      <c r="E9" s="137"/>
      <c r="F9" s="137"/>
      <c r="G9" s="89">
        <f ca="1">IFERROR(NOW()-F9,"-")</f>
        <v>45935.570560995373</v>
      </c>
      <c r="H9" s="137"/>
      <c r="I9" s="120" t="str">
        <f>IFERROR(VLOOKUP(D9,DB!A:F,6,0),"")</f>
        <v/>
      </c>
      <c r="J9" s="120" t="str">
        <f>IFERROR(VLOOKUP(D9,DB!A:G,7,0),"")</f>
        <v/>
      </c>
      <c r="K9" s="137"/>
      <c r="L9" s="126" t="str">
        <f>IFERROR(VLOOKUP(D9,DB!A:I,9,0),"")</f>
        <v/>
      </c>
    </row>
    <row r="10" spans="1:16383" ht="31.5" customHeight="1">
      <c r="A10" s="121"/>
      <c r="B10" s="120" t="str">
        <f>IFERROR(VLOOKUP(D10,DB!A:K,11,0),"")</f>
        <v/>
      </c>
      <c r="C10" s="122"/>
      <c r="D10" s="120"/>
      <c r="E10" s="123"/>
      <c r="F10" s="124"/>
      <c r="G10" s="89">
        <f ca="1">IFERROR(NOW()-F10,"-")</f>
        <v>45935.570560995373</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45935.570560995373</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45935.570560995373</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45935.570560995373</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45935.570560995373</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45935.570560995373</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45935.570560995373</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45935.570560995373</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45935.570560995373</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45935.570560995373</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45935.570560995373</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45935.570560995373</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45935.570560995373</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45935.570560995373</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45935.570560995373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45935.570560995373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45935.570560995373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45935.570560995373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45935.570560995373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45935.570560995373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45935.570560995373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45935.570560995373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45935.570560995373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45935.570560995373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45935.570560995373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45935.570560995373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45935.570560995373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45935.570560995373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45935.570560995373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45935.570560995373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45935.570560995373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45935.570560995373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45935.570560995373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45935.570560995373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45935.570560995373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45935.570560995373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45935.570560995373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45935.570560995373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45935.570560995373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45935.570560995373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45935.570560995373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45935.570560995373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45935.570560995373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45935.570560995373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45935.570560995373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45935.570560995373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45935.570560995373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45935.570560995373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45935.570560995373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45935.570560995373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45935.570560995373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45935.570560995373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45935.570560995373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45935.570560995373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45935.570560995373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45935.570560995373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45935.570560995373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45935.570560995373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45935.570560995373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45935.570560995373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45935.570560995373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45935.570560995373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45935.570560995373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45935.570560995373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45935.570560995373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45935.570560995373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45935.570560995373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45935.570560995373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45935.570560995373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45935.570560995373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45935.570560995373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45935.570560995373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45935.570560995373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45935.570560995373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45935.570560995373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45935.570560995373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45935.570560995373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45935.570560995373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45935.570560995373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45935.570560995373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45935.570560995373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45935.570560995373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45935.570560995373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45935.570560995373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45935.570560995373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45935.570560995373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45935.570560995373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45935.570560995373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45935.570560995373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45935.570560995373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45935.570560995373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45935.570560995373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45935.570560995373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45935.570560995373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45935.570560995373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45935.570560995373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45935.570560995373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45935.570560995373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45935.570560995373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45935.570560995373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45935.570560995373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45935.570560995373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45935.570560995373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45935.570560995373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45935.570560995373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45935.570560995373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45935.570560995373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45935.570560995373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45935.570560995373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45935.570560995373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45935.570560995373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45935.570560995373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45935.570560995373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45935.570560995373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45935.570560995373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45935.570560995373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45935.570560995373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45935.570560995373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45935.570560995373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45935.570560995373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45935.570560995373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45935.570560995373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45935.570560995373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45935.570560995373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45935.570560995373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45935.570560995373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45935.570560995373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45935.570560995373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45935.570560995373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45935.570560995373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45935.570560995373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45935.570560995373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45935.570560995373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45935.570560995373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45935.570560995373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45935.570560995373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45935.570560995373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45935.570560995373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45935.570560995373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45935.570560995373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45935.570560995373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45935.570560995373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45935.570560995373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45935.570560995373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45935.570560995373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45935.570560995373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45935.570560995373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45935.570560995373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45935.570560995373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45935.570560995373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45935.570560995373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45935.570560995373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45935.570560995373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45935.570560995373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45935.570560995373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45935.570560995373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45935.570560995373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45935.570560995373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45935.570560995373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45935.570560995373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45935.570560995373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45935.570560995373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45935.570560995373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45935.570560995373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45935.570560995373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45935.570560995373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45935.570560995373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45935.570560995373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45935.570560995373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45935.570560995373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45935.570560995373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45935.570560995373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45935.570560995373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45935.570560995373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45935.570560995373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45935.570560995373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45935.570560995373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45935.570560995373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45935.570560995373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45935.570560995373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45935.570560995373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45935.570560995373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45935.570560995373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45935.570560995373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45935.570560995373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45935.570560995373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45935.570560995373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45935.570560995373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45935.570560995373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45935.570560995373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45935.570560995373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45935.570560995373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45935.570560995373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45935.570560995373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45935.570560995373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45935.570560995373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45935.570560995373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45935.570560995373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45935.570560995373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45935.570560995373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45935.570560995373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45935.570560995373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45935.570560995373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45935.570560995373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45935.570560995373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45935.570560995373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45935.570560995373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45935.570560995373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45935.570560995373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45935.570560995373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45935.570560995373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45935.570560995373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45935.570560995373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45935.570560995373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45935.570560995373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45935.570560995373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45935.570560995373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45935.570560995373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45935.570560995373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45935.570560995373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45935.570560995373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45935.570560995373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45935.570560995373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45935.570560995373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45935.570560995373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45935.570560995373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45935.570560995373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45935.570560995373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45935.570560995373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45935.570560995373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45935.570560995373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45935.570560995373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45935.570560995373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45935.570560995373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45935.570560995373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45935.570560995373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45935.570560995373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45935.570560995373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45935.570560995373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45935.570560995373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45935.570560995373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45935.570560995373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45935.570560995373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45935.570560995373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45935.570560995373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45935.570560995373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45935.570560995373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45935.570560995373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45935.570560995373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45935.570560995373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45935.570560995373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45935.570560995373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45935.570560995373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45935.570560995373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45935.570560995373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45935.570560995373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45935.570560995373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45935.570560995373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45935.570560995373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45935.570560995373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45935.570560995373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45935.570560995373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45935.570560995373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45935.570560995373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45935.570560995373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45935.570560995373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45935.570560995373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45935.570560995373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45935.570560995373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45935.570560995373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45935.570560995373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45935.570560995373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45935.570560995373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45935.570560995373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45935.570560995373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45935.570560995373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45935.570560995373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45935.570560995373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45935.570560995373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45935.570560995373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45935.570560995373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45935.570560995373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45935.570560995373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45935.570560995373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45935.570560995373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45935.570560995373</v>
      </c>
      <c r="H295" s="124"/>
      <c r="I295" s="120" t="str">
        <f>IFERROR(VLOOKUP(D295,DB!A:F,6,0),"")</f>
        <v/>
      </c>
      <c r="J295" s="119" t="str">
        <f>IFERROR(VLOOKUP(D295,DB!A:G,7,0),"")</f>
        <v/>
      </c>
      <c r="K295" s="125"/>
      <c r="L295" s="126" t="str">
        <f>IFERROR(VLOOKUP(D295,DB!A:I,9,0),"")</f>
        <v/>
      </c>
    </row>
  </sheetData>
  <dataValidations count="2">
    <dataValidation allowBlank="1" showInputMessage="1" showErrorMessage="1" sqref="E1" xr:uid="{380493DB-286A-4683-AF55-C78F04945A49}"/>
    <dataValidation type="list" allowBlank="1" showInputMessage="1" showErrorMessage="1" sqref="E5:E29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2025-10-05T10:41:48Z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